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403 - SO 01 - Administra..." sheetId="2" r:id="rId2"/>
    <sheet name="1404 - SO 01 - Administra..." sheetId="3" r:id="rId3"/>
    <sheet name="1405 - SO 01 - E.2.6 ZTI ..." sheetId="4" r:id="rId4"/>
    <sheet name="1406 - SO 01 - E.2.6 ZTI ..." sheetId="5" r:id="rId5"/>
    <sheet name="1408 - SO 01 - E.2.7 - Vy..." sheetId="6" r:id="rId6"/>
    <sheet name="1409 - SO 01 - E.2.8  Vzd..." sheetId="7" r:id="rId7"/>
    <sheet name="1410 - SO 01 - E.2.10 Umě..." sheetId="8" r:id="rId8"/>
    <sheet name="1430 - Vedlejší rozpočtov..." sheetId="9" r:id="rId9"/>
  </sheets>
  <definedNames>
    <definedName name="_xlnm.Print_Area" localSheetId="0">'Rekapitulace stavby'!$D$4:$AO$76,'Rekapitulace stavby'!$C$82:$AQ$103</definedName>
    <definedName name="_xlnm.Print_Titles" localSheetId="0">'Rekapitulace stavby'!$92:$92</definedName>
    <definedName name="_xlnm._FilterDatabase" localSheetId="1" hidden="1">'1403 - SO 01 - Administra...'!$C$134:$K$1452</definedName>
    <definedName name="_xlnm.Print_Area" localSheetId="1">'1403 - SO 01 - Administra...'!$C$4:$J$76,'1403 - SO 01 - Administra...'!$C$82:$J$116,'1403 - SO 01 - Administra...'!$C$122:$K$1452</definedName>
    <definedName name="_xlnm.Print_Titles" localSheetId="1">'1403 - SO 01 - Administra...'!$134:$134</definedName>
    <definedName name="_xlnm._FilterDatabase" localSheetId="2" hidden="1">'1404 - SO 01 - Administra...'!$C$129:$K$389</definedName>
    <definedName name="_xlnm.Print_Area" localSheetId="2">'1404 - SO 01 - Administra...'!$C$4:$J$76,'1404 - SO 01 - Administra...'!$C$82:$J$111,'1404 - SO 01 - Administra...'!$C$117:$K$389</definedName>
    <definedName name="_xlnm.Print_Titles" localSheetId="2">'1404 - SO 01 - Administra...'!$129:$129</definedName>
    <definedName name="_xlnm._FilterDatabase" localSheetId="3" hidden="1">'1405 - SO 01 - E.2.6 ZTI ...'!$C$125:$K$254</definedName>
    <definedName name="_xlnm.Print_Area" localSheetId="3">'1405 - SO 01 - E.2.6 ZTI ...'!$C$4:$J$76,'1405 - SO 01 - E.2.6 ZTI ...'!$C$82:$J$107,'1405 - SO 01 - E.2.6 ZTI ...'!$C$113:$K$254</definedName>
    <definedName name="_xlnm.Print_Titles" localSheetId="3">'1405 - SO 01 - E.2.6 ZTI ...'!$125:$125</definedName>
    <definedName name="_xlnm._FilterDatabase" localSheetId="4" hidden="1">'1406 - SO 01 - E.2.6 ZTI ...'!$C$121:$K$164</definedName>
    <definedName name="_xlnm.Print_Area" localSheetId="4">'1406 - SO 01 - E.2.6 ZTI ...'!$C$4:$J$76,'1406 - SO 01 - E.2.6 ZTI ...'!$C$82:$J$103,'1406 - SO 01 - E.2.6 ZTI ...'!$C$109:$K$164</definedName>
    <definedName name="_xlnm.Print_Titles" localSheetId="4">'1406 - SO 01 - E.2.6 ZTI ...'!$121:$121</definedName>
    <definedName name="_xlnm._FilterDatabase" localSheetId="5" hidden="1">'1408 - SO 01 - E.2.7 - Vy...'!$C$122:$K$188</definedName>
    <definedName name="_xlnm.Print_Area" localSheetId="5">'1408 - SO 01 - E.2.7 - Vy...'!$C$4:$J$76,'1408 - SO 01 - E.2.7 - Vy...'!$C$82:$J$104,'1408 - SO 01 - E.2.7 - Vy...'!$C$110:$K$188</definedName>
    <definedName name="_xlnm.Print_Titles" localSheetId="5">'1408 - SO 01 - E.2.7 - Vy...'!$122:$122</definedName>
    <definedName name="_xlnm._FilterDatabase" localSheetId="6" hidden="1">'1409 - SO 01 - E.2.8  Vzd...'!$C$121:$K$171</definedName>
    <definedName name="_xlnm.Print_Area" localSheetId="6">'1409 - SO 01 - E.2.8  Vzd...'!$C$4:$J$76,'1409 - SO 01 - E.2.8  Vzd...'!$C$82:$J$103,'1409 - SO 01 - E.2.8  Vzd...'!$C$109:$K$171</definedName>
    <definedName name="_xlnm.Print_Titles" localSheetId="6">'1409 - SO 01 - E.2.8  Vzd...'!$121:$121</definedName>
    <definedName name="_xlnm._FilterDatabase" localSheetId="7" hidden="1">'1410 - SO 01 - E.2.10 Umě...'!$C$119:$K$204</definedName>
    <definedName name="_xlnm.Print_Area" localSheetId="7">'1410 - SO 01 - E.2.10 Umě...'!$C$4:$J$76,'1410 - SO 01 - E.2.10 Umě...'!$C$82:$J$101,'1410 - SO 01 - E.2.10 Umě...'!$C$107:$K$204</definedName>
    <definedName name="_xlnm.Print_Titles" localSheetId="7">'1410 - SO 01 - E.2.10 Umě...'!$119:$119</definedName>
    <definedName name="_xlnm._FilterDatabase" localSheetId="8" hidden="1">'1430 - Vedlejší rozpočtov...'!$C$120:$K$141</definedName>
    <definedName name="_xlnm.Print_Area" localSheetId="8">'1430 - Vedlejší rozpočtov...'!$C$4:$J$76,'1430 - Vedlejší rozpočtov...'!$C$82:$J$102,'1430 - Vedlejší rozpočtov...'!$C$108:$K$141</definedName>
    <definedName name="_xlnm.Print_Titles" localSheetId="8">'1430 - Vedlejší rozpočtov...'!$120:$120</definedName>
  </definedNames>
  <calcPr/>
</workbook>
</file>

<file path=xl/calcChain.xml><?xml version="1.0" encoding="utf-8"?>
<calcChain xmlns="http://schemas.openxmlformats.org/spreadsheetml/2006/main">
  <c i="9" l="1" r="J37"/>
  <c r="J36"/>
  <c i="1" r="AY102"/>
  <c i="9" r="J35"/>
  <c i="1" r="AX102"/>
  <c i="9"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T136"/>
  <c r="R137"/>
  <c r="R136"/>
  <c r="P137"/>
  <c r="P136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F115"/>
  <c r="E113"/>
  <c r="F89"/>
  <c r="E87"/>
  <c r="J24"/>
  <c r="E24"/>
  <c r="J92"/>
  <c r="J23"/>
  <c r="J21"/>
  <c r="E21"/>
  <c r="J117"/>
  <c r="J20"/>
  <c r="J18"/>
  <c r="E18"/>
  <c r="F92"/>
  <c r="J17"/>
  <c r="J15"/>
  <c r="E15"/>
  <c r="F91"/>
  <c r="J14"/>
  <c r="J12"/>
  <c r="J89"/>
  <c r="E7"/>
  <c r="E111"/>
  <c i="8" r="J37"/>
  <c r="J36"/>
  <c i="1" r="AY101"/>
  <c i="8" r="J35"/>
  <c i="1" r="AX101"/>
  <c i="8" r="BI204"/>
  <c r="BH204"/>
  <c r="BG204"/>
  <c r="BF204"/>
  <c r="T204"/>
  <c r="T203"/>
  <c r="R204"/>
  <c r="R203"/>
  <c r="P204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91"/>
  <c r="J20"/>
  <c r="J18"/>
  <c r="E18"/>
  <c r="F117"/>
  <c r="J17"/>
  <c r="J15"/>
  <c r="E15"/>
  <c r="F91"/>
  <c r="J14"/>
  <c r="J12"/>
  <c r="J114"/>
  <c r="E7"/>
  <c r="E85"/>
  <c i="7" r="J37"/>
  <c r="J36"/>
  <c i="1" r="AY100"/>
  <c i="7" r="J35"/>
  <c i="1" r="AX100"/>
  <c i="7"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91"/>
  <c r="J20"/>
  <c r="J18"/>
  <c r="E18"/>
  <c r="F119"/>
  <c r="J17"/>
  <c r="J15"/>
  <c r="E15"/>
  <c r="F91"/>
  <c r="J14"/>
  <c r="J12"/>
  <c r="J89"/>
  <c r="E7"/>
  <c r="E112"/>
  <c i="6" r="J37"/>
  <c r="J36"/>
  <c i="1" r="AY99"/>
  <c i="6" r="J35"/>
  <c i="1" r="AX99"/>
  <c i="6"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F117"/>
  <c r="E115"/>
  <c r="F89"/>
  <c r="E87"/>
  <c r="J24"/>
  <c r="E24"/>
  <c r="J92"/>
  <c r="J23"/>
  <c r="J21"/>
  <c r="E21"/>
  <c r="J91"/>
  <c r="J20"/>
  <c r="J18"/>
  <c r="E18"/>
  <c r="F120"/>
  <c r="J17"/>
  <c r="J15"/>
  <c r="E15"/>
  <c r="F91"/>
  <c r="J14"/>
  <c r="J12"/>
  <c r="J117"/>
  <c r="E7"/>
  <c r="E113"/>
  <c i="5" r="J37"/>
  <c r="J36"/>
  <c i="1" r="AY98"/>
  <c i="5" r="J35"/>
  <c i="1" r="AX98"/>
  <c i="5" r="BI164"/>
  <c r="BH164"/>
  <c r="BG164"/>
  <c r="BF164"/>
  <c r="T164"/>
  <c r="T163"/>
  <c r="R164"/>
  <c r="R163"/>
  <c r="P164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119"/>
  <c r="J17"/>
  <c r="J15"/>
  <c r="E15"/>
  <c r="F91"/>
  <c r="J14"/>
  <c r="J12"/>
  <c r="J89"/>
  <c r="E7"/>
  <c r="E112"/>
  <c i="4" r="J37"/>
  <c r="J36"/>
  <c i="1" r="AY97"/>
  <c i="4" r="J35"/>
  <c i="1" r="AX97"/>
  <c i="4"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2"/>
  <c r="BH232"/>
  <c r="BG232"/>
  <c r="BF232"/>
  <c r="T232"/>
  <c r="R232"/>
  <c r="P232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T144"/>
  <c r="R145"/>
  <c r="R144"/>
  <c r="P145"/>
  <c r="P144"/>
  <c r="BI142"/>
  <c r="BH142"/>
  <c r="BG142"/>
  <c r="BF142"/>
  <c r="T142"/>
  <c r="R142"/>
  <c r="P142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F120"/>
  <c r="E118"/>
  <c r="F89"/>
  <c r="E87"/>
  <c r="J24"/>
  <c r="E24"/>
  <c r="J123"/>
  <c r="J23"/>
  <c r="J21"/>
  <c r="E21"/>
  <c r="J122"/>
  <c r="J20"/>
  <c r="J18"/>
  <c r="E18"/>
  <c r="F92"/>
  <c r="J17"/>
  <c r="J15"/>
  <c r="E15"/>
  <c r="F122"/>
  <c r="J14"/>
  <c r="J12"/>
  <c r="J120"/>
  <c r="E7"/>
  <c r="E116"/>
  <c i="3" r="J37"/>
  <c r="J36"/>
  <c i="1" r="AY96"/>
  <c i="3" r="J35"/>
  <c i="1" r="AX96"/>
  <c i="3" r="BI389"/>
  <c r="BH389"/>
  <c r="BG389"/>
  <c r="BF389"/>
  <c r="T389"/>
  <c r="R389"/>
  <c r="P389"/>
  <c r="BI386"/>
  <c r="BH386"/>
  <c r="BG386"/>
  <c r="BF386"/>
  <c r="T386"/>
  <c r="R386"/>
  <c r="P386"/>
  <c r="BI384"/>
  <c r="BH384"/>
  <c r="BG384"/>
  <c r="BF384"/>
  <c r="T384"/>
  <c r="R384"/>
  <c r="P384"/>
  <c r="BI383"/>
  <c r="BH383"/>
  <c r="BG383"/>
  <c r="BF383"/>
  <c r="T383"/>
  <c r="R383"/>
  <c r="P383"/>
  <c r="BI379"/>
  <c r="BH379"/>
  <c r="BG379"/>
  <c r="BF379"/>
  <c r="T379"/>
  <c r="R379"/>
  <c r="P379"/>
  <c r="BI376"/>
  <c r="BH376"/>
  <c r="BG376"/>
  <c r="BF376"/>
  <c r="T376"/>
  <c r="R376"/>
  <c r="P376"/>
  <c r="BI372"/>
  <c r="BH372"/>
  <c r="BG372"/>
  <c r="BF372"/>
  <c r="T372"/>
  <c r="R372"/>
  <c r="P372"/>
  <c r="BI368"/>
  <c r="BH368"/>
  <c r="BG368"/>
  <c r="BF368"/>
  <c r="T368"/>
  <c r="R368"/>
  <c r="P368"/>
  <c r="BI367"/>
  <c r="BH367"/>
  <c r="BG367"/>
  <c r="BF367"/>
  <c r="T367"/>
  <c r="R367"/>
  <c r="P367"/>
  <c r="BI363"/>
  <c r="BH363"/>
  <c r="BG363"/>
  <c r="BF363"/>
  <c r="T363"/>
  <c r="R363"/>
  <c r="P363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4"/>
  <c r="BH354"/>
  <c r="BG354"/>
  <c r="BF354"/>
  <c r="T354"/>
  <c r="R354"/>
  <c r="P354"/>
  <c r="BI350"/>
  <c r="BH350"/>
  <c r="BG350"/>
  <c r="BF350"/>
  <c r="T350"/>
  <c r="R350"/>
  <c r="P350"/>
  <c r="BI346"/>
  <c r="BH346"/>
  <c r="BG346"/>
  <c r="BF346"/>
  <c r="T346"/>
  <c r="R346"/>
  <c r="P346"/>
  <c r="BI340"/>
  <c r="BH340"/>
  <c r="BG340"/>
  <c r="BF340"/>
  <c r="T340"/>
  <c r="T339"/>
  <c r="R340"/>
  <c r="R339"/>
  <c r="P340"/>
  <c r="P339"/>
  <c r="BI338"/>
  <c r="BH338"/>
  <c r="BG338"/>
  <c r="BF338"/>
  <c r="T338"/>
  <c r="R338"/>
  <c r="P338"/>
  <c r="BI337"/>
  <c r="BH337"/>
  <c r="BG337"/>
  <c r="BF337"/>
  <c r="T337"/>
  <c r="R337"/>
  <c r="P337"/>
  <c r="BI334"/>
  <c r="BH334"/>
  <c r="BG334"/>
  <c r="BF334"/>
  <c r="T334"/>
  <c r="R334"/>
  <c r="P334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5"/>
  <c r="BH325"/>
  <c r="BG325"/>
  <c r="BF325"/>
  <c r="T325"/>
  <c r="R325"/>
  <c r="P325"/>
  <c r="BI324"/>
  <c r="BH324"/>
  <c r="BG324"/>
  <c r="BF324"/>
  <c r="T324"/>
  <c r="R324"/>
  <c r="P324"/>
  <c r="BI319"/>
  <c r="BH319"/>
  <c r="BG319"/>
  <c r="BF319"/>
  <c r="T319"/>
  <c r="R319"/>
  <c r="P319"/>
  <c r="BI315"/>
  <c r="BH315"/>
  <c r="BG315"/>
  <c r="BF315"/>
  <c r="T315"/>
  <c r="R315"/>
  <c r="P315"/>
  <c r="BI310"/>
  <c r="BH310"/>
  <c r="BG310"/>
  <c r="BF310"/>
  <c r="T310"/>
  <c r="R310"/>
  <c r="P310"/>
  <c r="BI307"/>
  <c r="BH307"/>
  <c r="BG307"/>
  <c r="BF307"/>
  <c r="T307"/>
  <c r="T306"/>
  <c r="R307"/>
  <c r="R306"/>
  <c r="P307"/>
  <c r="P306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88"/>
  <c r="BH288"/>
  <c r="BG288"/>
  <c r="BF288"/>
  <c r="T288"/>
  <c r="R288"/>
  <c r="P288"/>
  <c r="BI282"/>
  <c r="BH282"/>
  <c r="BG282"/>
  <c r="BF282"/>
  <c r="T282"/>
  <c r="R282"/>
  <c r="P282"/>
  <c r="BI277"/>
  <c r="BH277"/>
  <c r="BG277"/>
  <c r="BF277"/>
  <c r="T277"/>
  <c r="R277"/>
  <c r="P277"/>
  <c r="BI271"/>
  <c r="BH271"/>
  <c r="BG271"/>
  <c r="BF271"/>
  <c r="T271"/>
  <c r="R271"/>
  <c r="P271"/>
  <c r="BI254"/>
  <c r="BH254"/>
  <c r="BG254"/>
  <c r="BF254"/>
  <c r="T254"/>
  <c r="R254"/>
  <c r="P254"/>
  <c r="BI250"/>
  <c r="BH250"/>
  <c r="BG250"/>
  <c r="BF250"/>
  <c r="T250"/>
  <c r="R250"/>
  <c r="P250"/>
  <c r="BI249"/>
  <c r="BH249"/>
  <c r="BG249"/>
  <c r="BF249"/>
  <c r="T249"/>
  <c r="R249"/>
  <c r="P249"/>
  <c r="BI244"/>
  <c r="BH244"/>
  <c r="BG244"/>
  <c r="BF244"/>
  <c r="T244"/>
  <c r="R244"/>
  <c r="P244"/>
  <c r="BI238"/>
  <c r="BH238"/>
  <c r="BG238"/>
  <c r="BF238"/>
  <c r="T238"/>
  <c r="R238"/>
  <c r="P238"/>
  <c r="BI229"/>
  <c r="BH229"/>
  <c r="BG229"/>
  <c r="BF229"/>
  <c r="T229"/>
  <c r="R229"/>
  <c r="P229"/>
  <c r="BI227"/>
  <c r="BH227"/>
  <c r="BG227"/>
  <c r="BF227"/>
  <c r="T227"/>
  <c r="R227"/>
  <c r="P227"/>
  <c r="BI223"/>
  <c r="BH223"/>
  <c r="BG223"/>
  <c r="BF223"/>
  <c r="T223"/>
  <c r="R223"/>
  <c r="P223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195"/>
  <c r="BH195"/>
  <c r="BG195"/>
  <c r="BF195"/>
  <c r="T195"/>
  <c r="R195"/>
  <c r="P195"/>
  <c r="BI190"/>
  <c r="BH190"/>
  <c r="BG190"/>
  <c r="BF190"/>
  <c r="T190"/>
  <c r="R190"/>
  <c r="P190"/>
  <c r="BI184"/>
  <c r="BH184"/>
  <c r="BG184"/>
  <c r="BF184"/>
  <c r="T184"/>
  <c r="R184"/>
  <c r="P184"/>
  <c r="BI178"/>
  <c r="BH178"/>
  <c r="BG178"/>
  <c r="BF178"/>
  <c r="T178"/>
  <c r="R178"/>
  <c r="P178"/>
  <c r="BI160"/>
  <c r="BH160"/>
  <c r="BG160"/>
  <c r="BF160"/>
  <c r="T160"/>
  <c r="T159"/>
  <c r="R160"/>
  <c r="R159"/>
  <c r="P160"/>
  <c r="P159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8"/>
  <c r="BH148"/>
  <c r="BG148"/>
  <c r="BF148"/>
  <c r="T148"/>
  <c r="R148"/>
  <c r="P148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3"/>
  <c r="BH133"/>
  <c r="BG133"/>
  <c r="BF133"/>
  <c r="T133"/>
  <c r="R133"/>
  <c r="P133"/>
  <c r="F124"/>
  <c r="E122"/>
  <c r="F89"/>
  <c r="E87"/>
  <c r="J24"/>
  <c r="E24"/>
  <c r="J92"/>
  <c r="J23"/>
  <c r="J21"/>
  <c r="E21"/>
  <c r="J91"/>
  <c r="J20"/>
  <c r="J18"/>
  <c r="E18"/>
  <c r="F127"/>
  <c r="J17"/>
  <c r="J15"/>
  <c r="E15"/>
  <c r="F126"/>
  <c r="J14"/>
  <c r="J12"/>
  <c r="J124"/>
  <c r="E7"/>
  <c r="E85"/>
  <c i="2" r="J37"/>
  <c r="J36"/>
  <c i="1" r="AY95"/>
  <c i="2" r="J35"/>
  <c i="1" r="AX95"/>
  <c i="2" r="BI1452"/>
  <c r="BH1452"/>
  <c r="BG1452"/>
  <c r="BF1452"/>
  <c r="T1452"/>
  <c r="R1452"/>
  <c r="P1452"/>
  <c r="BI1451"/>
  <c r="BH1451"/>
  <c r="BG1451"/>
  <c r="BF1451"/>
  <c r="T1451"/>
  <c r="R1451"/>
  <c r="P1451"/>
  <c r="BI1438"/>
  <c r="BH1438"/>
  <c r="BG1438"/>
  <c r="BF1438"/>
  <c r="T1438"/>
  <c r="R1438"/>
  <c r="P1438"/>
  <c r="BI1423"/>
  <c r="BH1423"/>
  <c r="BG1423"/>
  <c r="BF1423"/>
  <c r="T1423"/>
  <c r="R1423"/>
  <c r="P1423"/>
  <c r="BI1420"/>
  <c r="BH1420"/>
  <c r="BG1420"/>
  <c r="BF1420"/>
  <c r="T1420"/>
  <c r="R1420"/>
  <c r="P1420"/>
  <c r="BI1415"/>
  <c r="BH1415"/>
  <c r="BG1415"/>
  <c r="BF1415"/>
  <c r="T1415"/>
  <c r="R1415"/>
  <c r="P1415"/>
  <c r="BI1401"/>
  <c r="BH1401"/>
  <c r="BG1401"/>
  <c r="BF1401"/>
  <c r="T1401"/>
  <c r="R1401"/>
  <c r="P1401"/>
  <c r="BI1399"/>
  <c r="BH1399"/>
  <c r="BG1399"/>
  <c r="BF1399"/>
  <c r="T1399"/>
  <c r="R1399"/>
  <c r="P1399"/>
  <c r="BI1384"/>
  <c r="BH1384"/>
  <c r="BG1384"/>
  <c r="BF1384"/>
  <c r="T1384"/>
  <c r="R1384"/>
  <c r="P1384"/>
  <c r="BI1380"/>
  <c r="BH1380"/>
  <c r="BG1380"/>
  <c r="BF1380"/>
  <c r="T1380"/>
  <c r="R1380"/>
  <c r="P1380"/>
  <c r="BI1376"/>
  <c r="BH1376"/>
  <c r="BG1376"/>
  <c r="BF1376"/>
  <c r="T1376"/>
  <c r="R1376"/>
  <c r="P1376"/>
  <c r="BI1372"/>
  <c r="BH1372"/>
  <c r="BG1372"/>
  <c r="BF1372"/>
  <c r="T1372"/>
  <c r="R1372"/>
  <c r="P1372"/>
  <c r="BI1370"/>
  <c r="BH1370"/>
  <c r="BG1370"/>
  <c r="BF1370"/>
  <c r="T1370"/>
  <c r="R1370"/>
  <c r="P1370"/>
  <c r="BI1369"/>
  <c r="BH1369"/>
  <c r="BG1369"/>
  <c r="BF1369"/>
  <c r="T1369"/>
  <c r="R1369"/>
  <c r="P1369"/>
  <c r="BI1364"/>
  <c r="BH1364"/>
  <c r="BG1364"/>
  <c r="BF1364"/>
  <c r="T1364"/>
  <c r="R1364"/>
  <c r="P1364"/>
  <c r="BI1359"/>
  <c r="BH1359"/>
  <c r="BG1359"/>
  <c r="BF1359"/>
  <c r="T1359"/>
  <c r="R1359"/>
  <c r="P1359"/>
  <c r="BI1354"/>
  <c r="BH1354"/>
  <c r="BG1354"/>
  <c r="BF1354"/>
  <c r="T1354"/>
  <c r="R1354"/>
  <c r="P1354"/>
  <c r="BI1351"/>
  <c r="BH1351"/>
  <c r="BG1351"/>
  <c r="BF1351"/>
  <c r="T1351"/>
  <c r="R1351"/>
  <c r="P1351"/>
  <c r="BI1346"/>
  <c r="BH1346"/>
  <c r="BG1346"/>
  <c r="BF1346"/>
  <c r="T1346"/>
  <c r="R1346"/>
  <c r="P1346"/>
  <c r="BI1343"/>
  <c r="BH1343"/>
  <c r="BG1343"/>
  <c r="BF1343"/>
  <c r="T1343"/>
  <c r="R1343"/>
  <c r="P1343"/>
  <c r="BI1339"/>
  <c r="BH1339"/>
  <c r="BG1339"/>
  <c r="BF1339"/>
  <c r="T1339"/>
  <c r="R1339"/>
  <c r="P1339"/>
  <c r="BI1338"/>
  <c r="BH1338"/>
  <c r="BG1338"/>
  <c r="BF1338"/>
  <c r="T1338"/>
  <c r="R1338"/>
  <c r="P1338"/>
  <c r="BI1330"/>
  <c r="BH1330"/>
  <c r="BG1330"/>
  <c r="BF1330"/>
  <c r="T1330"/>
  <c r="R1330"/>
  <c r="P1330"/>
  <c r="BI1327"/>
  <c r="BH1327"/>
  <c r="BG1327"/>
  <c r="BF1327"/>
  <c r="T1327"/>
  <c r="R1327"/>
  <c r="P1327"/>
  <c r="BI1294"/>
  <c r="BH1294"/>
  <c r="BG1294"/>
  <c r="BF1294"/>
  <c r="T1294"/>
  <c r="R1294"/>
  <c r="P1294"/>
  <c r="BI1293"/>
  <c r="BH1293"/>
  <c r="BG1293"/>
  <c r="BF1293"/>
  <c r="T1293"/>
  <c r="R1293"/>
  <c r="P1293"/>
  <c r="BI1269"/>
  <c r="BH1269"/>
  <c r="BG1269"/>
  <c r="BF1269"/>
  <c r="T1269"/>
  <c r="R1269"/>
  <c r="P1269"/>
  <c r="BI1268"/>
  <c r="BH1268"/>
  <c r="BG1268"/>
  <c r="BF1268"/>
  <c r="T1268"/>
  <c r="R1268"/>
  <c r="P1268"/>
  <c r="BI1262"/>
  <c r="BH1262"/>
  <c r="BG1262"/>
  <c r="BF1262"/>
  <c r="T1262"/>
  <c r="R1262"/>
  <c r="P1262"/>
  <c r="BI1260"/>
  <c r="BH1260"/>
  <c r="BG1260"/>
  <c r="BF1260"/>
  <c r="T1260"/>
  <c r="R1260"/>
  <c r="P1260"/>
  <c r="BI1250"/>
  <c r="BH1250"/>
  <c r="BG1250"/>
  <c r="BF1250"/>
  <c r="T1250"/>
  <c r="R1250"/>
  <c r="P1250"/>
  <c r="BI1240"/>
  <c r="BH1240"/>
  <c r="BG1240"/>
  <c r="BF1240"/>
  <c r="T1240"/>
  <c r="R1240"/>
  <c r="P1240"/>
  <c r="BI1239"/>
  <c r="BH1239"/>
  <c r="BG1239"/>
  <c r="BF1239"/>
  <c r="T1239"/>
  <c r="R1239"/>
  <c r="P1239"/>
  <c r="BI1233"/>
  <c r="BH1233"/>
  <c r="BG1233"/>
  <c r="BF1233"/>
  <c r="T1233"/>
  <c r="R1233"/>
  <c r="P1233"/>
  <c r="BI1230"/>
  <c r="BH1230"/>
  <c r="BG1230"/>
  <c r="BF1230"/>
  <c r="T1230"/>
  <c r="R1230"/>
  <c r="P1230"/>
  <c r="BI1225"/>
  <c r="BH1225"/>
  <c r="BG1225"/>
  <c r="BF1225"/>
  <c r="T1225"/>
  <c r="R1225"/>
  <c r="P1225"/>
  <c r="BI1220"/>
  <c r="BH1220"/>
  <c r="BG1220"/>
  <c r="BF1220"/>
  <c r="T1220"/>
  <c r="R1220"/>
  <c r="P1220"/>
  <c r="BI1219"/>
  <c r="BH1219"/>
  <c r="BG1219"/>
  <c r="BF1219"/>
  <c r="T1219"/>
  <c r="R1219"/>
  <c r="P1219"/>
  <c r="BI1213"/>
  <c r="BH1213"/>
  <c r="BG1213"/>
  <c r="BF1213"/>
  <c r="T1213"/>
  <c r="R1213"/>
  <c r="P1213"/>
  <c r="BI1211"/>
  <c r="BH1211"/>
  <c r="BG1211"/>
  <c r="BF1211"/>
  <c r="T1211"/>
  <c r="R1211"/>
  <c r="P1211"/>
  <c r="BI1210"/>
  <c r="BH1210"/>
  <c r="BG1210"/>
  <c r="BF1210"/>
  <c r="T1210"/>
  <c r="R1210"/>
  <c r="P1210"/>
  <c r="BI1209"/>
  <c r="BH1209"/>
  <c r="BG1209"/>
  <c r="BF1209"/>
  <c r="T1209"/>
  <c r="R1209"/>
  <c r="P1209"/>
  <c r="BI1208"/>
  <c r="BH1208"/>
  <c r="BG1208"/>
  <c r="BF1208"/>
  <c r="T1208"/>
  <c r="R1208"/>
  <c r="P1208"/>
  <c r="BI1205"/>
  <c r="BH1205"/>
  <c r="BG1205"/>
  <c r="BF1205"/>
  <c r="T1205"/>
  <c r="R1205"/>
  <c r="P1205"/>
  <c r="BI1196"/>
  <c r="BH1196"/>
  <c r="BG1196"/>
  <c r="BF1196"/>
  <c r="T1196"/>
  <c r="R1196"/>
  <c r="P1196"/>
  <c r="BI1195"/>
  <c r="BH1195"/>
  <c r="BG1195"/>
  <c r="BF1195"/>
  <c r="T1195"/>
  <c r="R1195"/>
  <c r="P1195"/>
  <c r="BI1184"/>
  <c r="BH1184"/>
  <c r="BG1184"/>
  <c r="BF1184"/>
  <c r="T1184"/>
  <c r="R1184"/>
  <c r="P1184"/>
  <c r="BI1180"/>
  <c r="BH1180"/>
  <c r="BG1180"/>
  <c r="BF1180"/>
  <c r="T1180"/>
  <c r="R1180"/>
  <c r="P1180"/>
  <c r="BI1169"/>
  <c r="BH1169"/>
  <c r="BG1169"/>
  <c r="BF1169"/>
  <c r="T1169"/>
  <c r="R1169"/>
  <c r="P1169"/>
  <c r="BI1166"/>
  <c r="BH1166"/>
  <c r="BG1166"/>
  <c r="BF1166"/>
  <c r="T1166"/>
  <c r="R1166"/>
  <c r="P1166"/>
  <c r="BI1162"/>
  <c r="BH1162"/>
  <c r="BG1162"/>
  <c r="BF1162"/>
  <c r="T1162"/>
  <c r="R1162"/>
  <c r="P1162"/>
  <c r="BI1151"/>
  <c r="BH1151"/>
  <c r="BG1151"/>
  <c r="BF1151"/>
  <c r="T1151"/>
  <c r="R1151"/>
  <c r="P1151"/>
  <c r="BI1149"/>
  <c r="BH1149"/>
  <c r="BG1149"/>
  <c r="BF1149"/>
  <c r="T1149"/>
  <c r="R1149"/>
  <c r="P1149"/>
  <c r="BI1148"/>
  <c r="BH1148"/>
  <c r="BG1148"/>
  <c r="BF1148"/>
  <c r="T1148"/>
  <c r="R1148"/>
  <c r="P1148"/>
  <c r="BI1143"/>
  <c r="BH1143"/>
  <c r="BG1143"/>
  <c r="BF1143"/>
  <c r="T1143"/>
  <c r="R1143"/>
  <c r="P1143"/>
  <c r="BI1138"/>
  <c r="BH1138"/>
  <c r="BG1138"/>
  <c r="BF1138"/>
  <c r="T1138"/>
  <c r="R1138"/>
  <c r="P1138"/>
  <c r="BI1136"/>
  <c r="BH1136"/>
  <c r="BG1136"/>
  <c r="BF1136"/>
  <c r="T1136"/>
  <c r="R1136"/>
  <c r="P1136"/>
  <c r="BI1135"/>
  <c r="BH1135"/>
  <c r="BG1135"/>
  <c r="BF1135"/>
  <c r="T1135"/>
  <c r="R1135"/>
  <c r="P1135"/>
  <c r="BI1131"/>
  <c r="BH1131"/>
  <c r="BG1131"/>
  <c r="BF1131"/>
  <c r="T1131"/>
  <c r="R1131"/>
  <c r="P1131"/>
  <c r="BI1130"/>
  <c r="BH1130"/>
  <c r="BG1130"/>
  <c r="BF1130"/>
  <c r="T1130"/>
  <c r="R1130"/>
  <c r="P1130"/>
  <c r="BI1127"/>
  <c r="BH1127"/>
  <c r="BG1127"/>
  <c r="BF1127"/>
  <c r="T1127"/>
  <c r="R1127"/>
  <c r="P1127"/>
  <c r="BI1126"/>
  <c r="BH1126"/>
  <c r="BG1126"/>
  <c r="BF1126"/>
  <c r="T1126"/>
  <c r="R1126"/>
  <c r="P1126"/>
  <c r="BI1121"/>
  <c r="BH1121"/>
  <c r="BG1121"/>
  <c r="BF1121"/>
  <c r="T1121"/>
  <c r="R1121"/>
  <c r="P1121"/>
  <c r="BI1118"/>
  <c r="BH1118"/>
  <c r="BG1118"/>
  <c r="BF1118"/>
  <c r="T1118"/>
  <c r="R1118"/>
  <c r="P1118"/>
  <c r="BI1115"/>
  <c r="BH1115"/>
  <c r="BG1115"/>
  <c r="BF1115"/>
  <c r="T1115"/>
  <c r="R1115"/>
  <c r="P1115"/>
  <c r="BI1111"/>
  <c r="BH1111"/>
  <c r="BG1111"/>
  <c r="BF1111"/>
  <c r="T1111"/>
  <c r="R1111"/>
  <c r="P1111"/>
  <c r="BI1107"/>
  <c r="BH1107"/>
  <c r="BG1107"/>
  <c r="BF1107"/>
  <c r="T1107"/>
  <c r="R1107"/>
  <c r="P1107"/>
  <c r="BI1103"/>
  <c r="BH1103"/>
  <c r="BG1103"/>
  <c r="BF1103"/>
  <c r="T1103"/>
  <c r="R1103"/>
  <c r="P1103"/>
  <c r="BI1099"/>
  <c r="BH1099"/>
  <c r="BG1099"/>
  <c r="BF1099"/>
  <c r="T1099"/>
  <c r="R1099"/>
  <c r="P1099"/>
  <c r="BI1092"/>
  <c r="BH1092"/>
  <c r="BG1092"/>
  <c r="BF1092"/>
  <c r="T1092"/>
  <c r="R1092"/>
  <c r="P1092"/>
  <c r="BI1089"/>
  <c r="BH1089"/>
  <c r="BG1089"/>
  <c r="BF1089"/>
  <c r="T1089"/>
  <c r="R1089"/>
  <c r="P1089"/>
  <c r="BI1088"/>
  <c r="BH1088"/>
  <c r="BG1088"/>
  <c r="BF1088"/>
  <c r="T1088"/>
  <c r="R1088"/>
  <c r="P1088"/>
  <c r="BI1085"/>
  <c r="BH1085"/>
  <c r="BG1085"/>
  <c r="BF1085"/>
  <c r="T1085"/>
  <c r="R1085"/>
  <c r="P1085"/>
  <c r="BI1084"/>
  <c r="BH1084"/>
  <c r="BG1084"/>
  <c r="BF1084"/>
  <c r="T1084"/>
  <c r="R1084"/>
  <c r="P1084"/>
  <c r="BI1083"/>
  <c r="BH1083"/>
  <c r="BG1083"/>
  <c r="BF1083"/>
  <c r="T1083"/>
  <c r="R1083"/>
  <c r="P1083"/>
  <c r="BI1079"/>
  <c r="BH1079"/>
  <c r="BG1079"/>
  <c r="BF1079"/>
  <c r="T1079"/>
  <c r="R1079"/>
  <c r="P1079"/>
  <c r="BI1078"/>
  <c r="BH1078"/>
  <c r="BG1078"/>
  <c r="BF1078"/>
  <c r="T1078"/>
  <c r="R1078"/>
  <c r="P1078"/>
  <c r="BI1071"/>
  <c r="BH1071"/>
  <c r="BG1071"/>
  <c r="BF1071"/>
  <c r="T1071"/>
  <c r="R1071"/>
  <c r="P1071"/>
  <c r="BI1069"/>
  <c r="BH1069"/>
  <c r="BG1069"/>
  <c r="BF1069"/>
  <c r="T1069"/>
  <c r="R1069"/>
  <c r="P1069"/>
  <c r="BI1068"/>
  <c r="BH1068"/>
  <c r="BG1068"/>
  <c r="BF1068"/>
  <c r="T1068"/>
  <c r="R1068"/>
  <c r="P1068"/>
  <c r="BI1067"/>
  <c r="BH1067"/>
  <c r="BG1067"/>
  <c r="BF1067"/>
  <c r="T1067"/>
  <c r="R1067"/>
  <c r="P1067"/>
  <c r="BI1066"/>
  <c r="BH1066"/>
  <c r="BG1066"/>
  <c r="BF1066"/>
  <c r="T1066"/>
  <c r="R1066"/>
  <c r="P1066"/>
  <c r="BI1063"/>
  <c r="BH1063"/>
  <c r="BG1063"/>
  <c r="BF1063"/>
  <c r="T1063"/>
  <c r="R1063"/>
  <c r="P1063"/>
  <c r="BI1059"/>
  <c r="BH1059"/>
  <c r="BG1059"/>
  <c r="BF1059"/>
  <c r="T1059"/>
  <c r="R1059"/>
  <c r="P1059"/>
  <c r="BI1054"/>
  <c r="BH1054"/>
  <c r="BG1054"/>
  <c r="BF1054"/>
  <c r="T1054"/>
  <c r="R1054"/>
  <c r="P1054"/>
  <c r="BI1047"/>
  <c r="BH1047"/>
  <c r="BG1047"/>
  <c r="BF1047"/>
  <c r="T1047"/>
  <c r="R1047"/>
  <c r="P1047"/>
  <c r="BI1040"/>
  <c r="BH1040"/>
  <c r="BG1040"/>
  <c r="BF1040"/>
  <c r="T1040"/>
  <c r="R1040"/>
  <c r="P1040"/>
  <c r="BI1039"/>
  <c r="BH1039"/>
  <c r="BG1039"/>
  <c r="BF1039"/>
  <c r="T1039"/>
  <c r="R1039"/>
  <c r="P1039"/>
  <c r="BI1036"/>
  <c r="BH1036"/>
  <c r="BG1036"/>
  <c r="BF1036"/>
  <c r="T1036"/>
  <c r="R1036"/>
  <c r="P1036"/>
  <c r="BI1035"/>
  <c r="BH1035"/>
  <c r="BG1035"/>
  <c r="BF1035"/>
  <c r="T1035"/>
  <c r="R1035"/>
  <c r="P1035"/>
  <c r="BI1032"/>
  <c r="BH1032"/>
  <c r="BG1032"/>
  <c r="BF1032"/>
  <c r="T1032"/>
  <c r="R1032"/>
  <c r="P1032"/>
  <c r="BI1031"/>
  <c r="BH1031"/>
  <c r="BG1031"/>
  <c r="BF1031"/>
  <c r="T1031"/>
  <c r="R1031"/>
  <c r="P1031"/>
  <c r="BI1023"/>
  <c r="BH1023"/>
  <c r="BG1023"/>
  <c r="BF1023"/>
  <c r="T1023"/>
  <c r="R1023"/>
  <c r="P1023"/>
  <c r="BI1020"/>
  <c r="BH1020"/>
  <c r="BG1020"/>
  <c r="BF1020"/>
  <c r="T1020"/>
  <c r="R1020"/>
  <c r="P1020"/>
  <c r="BI1017"/>
  <c r="BH1017"/>
  <c r="BG1017"/>
  <c r="BF1017"/>
  <c r="T1017"/>
  <c r="R1017"/>
  <c r="P1017"/>
  <c r="BI1016"/>
  <c r="BH1016"/>
  <c r="BG1016"/>
  <c r="BF1016"/>
  <c r="T1016"/>
  <c r="R1016"/>
  <c r="P1016"/>
  <c r="BI1010"/>
  <c r="BH1010"/>
  <c r="BG1010"/>
  <c r="BF1010"/>
  <c r="T1010"/>
  <c r="R1010"/>
  <c r="P1010"/>
  <c r="BI1006"/>
  <c r="BH1006"/>
  <c r="BG1006"/>
  <c r="BF1006"/>
  <c r="T1006"/>
  <c r="R1006"/>
  <c r="P1006"/>
  <c r="BI995"/>
  <c r="BH995"/>
  <c r="BG995"/>
  <c r="BF995"/>
  <c r="T995"/>
  <c r="R995"/>
  <c r="P995"/>
  <c r="BI990"/>
  <c r="BH990"/>
  <c r="BG990"/>
  <c r="BF990"/>
  <c r="T990"/>
  <c r="R990"/>
  <c r="P990"/>
  <c r="BI988"/>
  <c r="BH988"/>
  <c r="BG988"/>
  <c r="BF988"/>
  <c r="T988"/>
  <c r="R988"/>
  <c r="P988"/>
  <c r="BI987"/>
  <c r="BH987"/>
  <c r="BG987"/>
  <c r="BF987"/>
  <c r="T987"/>
  <c r="R987"/>
  <c r="P987"/>
  <c r="BI983"/>
  <c r="BH983"/>
  <c r="BG983"/>
  <c r="BF983"/>
  <c r="T983"/>
  <c r="R983"/>
  <c r="P983"/>
  <c r="BI979"/>
  <c r="BH979"/>
  <c r="BG979"/>
  <c r="BF979"/>
  <c r="T979"/>
  <c r="R979"/>
  <c r="P979"/>
  <c r="BI975"/>
  <c r="BH975"/>
  <c r="BG975"/>
  <c r="BF975"/>
  <c r="T975"/>
  <c r="R975"/>
  <c r="P975"/>
  <c r="BI972"/>
  <c r="BH972"/>
  <c r="BG972"/>
  <c r="BF972"/>
  <c r="T972"/>
  <c r="R972"/>
  <c r="P972"/>
  <c r="BI962"/>
  <c r="BH962"/>
  <c r="BG962"/>
  <c r="BF962"/>
  <c r="T962"/>
  <c r="R962"/>
  <c r="P962"/>
  <c r="BI951"/>
  <c r="BH951"/>
  <c r="BG951"/>
  <c r="BF951"/>
  <c r="T951"/>
  <c r="R951"/>
  <c r="P951"/>
  <c r="BI946"/>
  <c r="BH946"/>
  <c r="BG946"/>
  <c r="BF946"/>
  <c r="T946"/>
  <c r="T945"/>
  <c r="R946"/>
  <c r="R945"/>
  <c r="P946"/>
  <c r="P945"/>
  <c r="BI944"/>
  <c r="BH944"/>
  <c r="BG944"/>
  <c r="BF944"/>
  <c r="T944"/>
  <c r="R944"/>
  <c r="P944"/>
  <c r="BI943"/>
  <c r="BH943"/>
  <c r="BG943"/>
  <c r="BF943"/>
  <c r="T943"/>
  <c r="R943"/>
  <c r="P943"/>
  <c r="BI940"/>
  <c r="BH940"/>
  <c r="BG940"/>
  <c r="BF940"/>
  <c r="T940"/>
  <c r="R940"/>
  <c r="P940"/>
  <c r="BI912"/>
  <c r="BH912"/>
  <c r="BG912"/>
  <c r="BF912"/>
  <c r="T912"/>
  <c r="R912"/>
  <c r="P912"/>
  <c r="BI884"/>
  <c r="BH884"/>
  <c r="BG884"/>
  <c r="BF884"/>
  <c r="T884"/>
  <c r="R884"/>
  <c r="P884"/>
  <c r="BI873"/>
  <c r="BH873"/>
  <c r="BG873"/>
  <c r="BF873"/>
  <c r="T873"/>
  <c r="R873"/>
  <c r="P873"/>
  <c r="BI870"/>
  <c r="BH870"/>
  <c r="BG870"/>
  <c r="BF870"/>
  <c r="T870"/>
  <c r="T869"/>
  <c r="R870"/>
  <c r="R869"/>
  <c r="P870"/>
  <c r="P869"/>
  <c r="BI868"/>
  <c r="BH868"/>
  <c r="BG868"/>
  <c r="BF868"/>
  <c r="T868"/>
  <c r="R868"/>
  <c r="P868"/>
  <c r="BI867"/>
  <c r="BH867"/>
  <c r="BG867"/>
  <c r="BF867"/>
  <c r="T867"/>
  <c r="R867"/>
  <c r="P867"/>
  <c r="BI866"/>
  <c r="BH866"/>
  <c r="BG866"/>
  <c r="BF866"/>
  <c r="T866"/>
  <c r="R866"/>
  <c r="P866"/>
  <c r="BI863"/>
  <c r="BH863"/>
  <c r="BG863"/>
  <c r="BF863"/>
  <c r="T863"/>
  <c r="R863"/>
  <c r="P863"/>
  <c r="BI860"/>
  <c r="BH860"/>
  <c r="BG860"/>
  <c r="BF860"/>
  <c r="T860"/>
  <c r="R860"/>
  <c r="P860"/>
  <c r="BI859"/>
  <c r="BH859"/>
  <c r="BG859"/>
  <c r="BF859"/>
  <c r="T859"/>
  <c r="R859"/>
  <c r="P859"/>
  <c r="BI858"/>
  <c r="BH858"/>
  <c r="BG858"/>
  <c r="BF858"/>
  <c r="T858"/>
  <c r="R858"/>
  <c r="P858"/>
  <c r="BI857"/>
  <c r="BH857"/>
  <c r="BG857"/>
  <c r="BF857"/>
  <c r="T857"/>
  <c r="R857"/>
  <c r="P857"/>
  <c r="BI849"/>
  <c r="BH849"/>
  <c r="BG849"/>
  <c r="BF849"/>
  <c r="T849"/>
  <c r="R849"/>
  <c r="P849"/>
  <c r="BI830"/>
  <c r="BH830"/>
  <c r="BG830"/>
  <c r="BF830"/>
  <c r="T830"/>
  <c r="R830"/>
  <c r="P830"/>
  <c r="BI829"/>
  <c r="BH829"/>
  <c r="BG829"/>
  <c r="BF829"/>
  <c r="T829"/>
  <c r="R829"/>
  <c r="P829"/>
  <c r="BI816"/>
  <c r="BH816"/>
  <c r="BG816"/>
  <c r="BF816"/>
  <c r="T816"/>
  <c r="R816"/>
  <c r="P816"/>
  <c r="BI808"/>
  <c r="BH808"/>
  <c r="BG808"/>
  <c r="BF808"/>
  <c r="T808"/>
  <c r="R808"/>
  <c r="P808"/>
  <c r="BI799"/>
  <c r="BH799"/>
  <c r="BG799"/>
  <c r="BF799"/>
  <c r="T799"/>
  <c r="R799"/>
  <c r="P799"/>
  <c r="BI793"/>
  <c r="BH793"/>
  <c r="BG793"/>
  <c r="BF793"/>
  <c r="T793"/>
  <c r="R793"/>
  <c r="P793"/>
  <c r="BI788"/>
  <c r="BH788"/>
  <c r="BG788"/>
  <c r="BF788"/>
  <c r="T788"/>
  <c r="R788"/>
  <c r="P788"/>
  <c r="BI784"/>
  <c r="BH784"/>
  <c r="BG784"/>
  <c r="BF784"/>
  <c r="T784"/>
  <c r="R784"/>
  <c r="P784"/>
  <c r="BI774"/>
  <c r="BH774"/>
  <c r="BG774"/>
  <c r="BF774"/>
  <c r="T774"/>
  <c r="R774"/>
  <c r="P774"/>
  <c r="BI771"/>
  <c r="BH771"/>
  <c r="BG771"/>
  <c r="BF771"/>
  <c r="T771"/>
  <c r="R771"/>
  <c r="P771"/>
  <c r="BI765"/>
  <c r="BH765"/>
  <c r="BG765"/>
  <c r="BF765"/>
  <c r="T765"/>
  <c r="R765"/>
  <c r="P765"/>
  <c r="BI757"/>
  <c r="BH757"/>
  <c r="BG757"/>
  <c r="BF757"/>
  <c r="T757"/>
  <c r="R757"/>
  <c r="P757"/>
  <c r="BI749"/>
  <c r="BH749"/>
  <c r="BG749"/>
  <c r="BF749"/>
  <c r="T749"/>
  <c r="R749"/>
  <c r="P749"/>
  <c r="BI746"/>
  <c r="BH746"/>
  <c r="BG746"/>
  <c r="BF746"/>
  <c r="T746"/>
  <c r="R746"/>
  <c r="P746"/>
  <c r="BI742"/>
  <c r="BH742"/>
  <c r="BG742"/>
  <c r="BF742"/>
  <c r="T742"/>
  <c r="R742"/>
  <c r="P742"/>
  <c r="BI737"/>
  <c r="BH737"/>
  <c r="BG737"/>
  <c r="BF737"/>
  <c r="T737"/>
  <c r="R737"/>
  <c r="P737"/>
  <c r="BI734"/>
  <c r="BH734"/>
  <c r="BG734"/>
  <c r="BF734"/>
  <c r="T734"/>
  <c r="R734"/>
  <c r="P734"/>
  <c r="BI726"/>
  <c r="BH726"/>
  <c r="BG726"/>
  <c r="BF726"/>
  <c r="T726"/>
  <c r="R726"/>
  <c r="P726"/>
  <c r="BI714"/>
  <c r="BH714"/>
  <c r="BG714"/>
  <c r="BF714"/>
  <c r="T714"/>
  <c r="R714"/>
  <c r="P714"/>
  <c r="BI706"/>
  <c r="BH706"/>
  <c r="BG706"/>
  <c r="BF706"/>
  <c r="T706"/>
  <c r="R706"/>
  <c r="P706"/>
  <c r="BI689"/>
  <c r="BH689"/>
  <c r="BG689"/>
  <c r="BF689"/>
  <c r="T689"/>
  <c r="R689"/>
  <c r="P689"/>
  <c r="BI681"/>
  <c r="BH681"/>
  <c r="BG681"/>
  <c r="BF681"/>
  <c r="T681"/>
  <c r="R681"/>
  <c r="P681"/>
  <c r="BI673"/>
  <c r="BH673"/>
  <c r="BG673"/>
  <c r="BF673"/>
  <c r="T673"/>
  <c r="R673"/>
  <c r="P673"/>
  <c r="BI665"/>
  <c r="BH665"/>
  <c r="BG665"/>
  <c r="BF665"/>
  <c r="T665"/>
  <c r="R665"/>
  <c r="P665"/>
  <c r="BI656"/>
  <c r="BH656"/>
  <c r="BG656"/>
  <c r="BF656"/>
  <c r="T656"/>
  <c r="R656"/>
  <c r="P656"/>
  <c r="BI653"/>
  <c r="BH653"/>
  <c r="BG653"/>
  <c r="BF653"/>
  <c r="T653"/>
  <c r="R653"/>
  <c r="P653"/>
  <c r="BI650"/>
  <c r="BH650"/>
  <c r="BG650"/>
  <c r="BF650"/>
  <c r="T650"/>
  <c r="R650"/>
  <c r="P650"/>
  <c r="BI639"/>
  <c r="BH639"/>
  <c r="BG639"/>
  <c r="BF639"/>
  <c r="T639"/>
  <c r="R639"/>
  <c r="P639"/>
  <c r="BI622"/>
  <c r="BH622"/>
  <c r="BG622"/>
  <c r="BF622"/>
  <c r="T622"/>
  <c r="R622"/>
  <c r="P622"/>
  <c r="BI619"/>
  <c r="BH619"/>
  <c r="BG619"/>
  <c r="BF619"/>
  <c r="T619"/>
  <c r="R619"/>
  <c r="P619"/>
  <c r="BI616"/>
  <c r="BH616"/>
  <c r="BG616"/>
  <c r="BF616"/>
  <c r="T616"/>
  <c r="R616"/>
  <c r="P616"/>
  <c r="BI606"/>
  <c r="BH606"/>
  <c r="BG606"/>
  <c r="BF606"/>
  <c r="T606"/>
  <c r="R606"/>
  <c r="P606"/>
  <c r="BI604"/>
  <c r="BH604"/>
  <c r="BG604"/>
  <c r="BF604"/>
  <c r="T604"/>
  <c r="R604"/>
  <c r="P604"/>
  <c r="BI589"/>
  <c r="BH589"/>
  <c r="BG589"/>
  <c r="BF589"/>
  <c r="T589"/>
  <c r="R589"/>
  <c r="P589"/>
  <c r="BI585"/>
  <c r="BH585"/>
  <c r="BG585"/>
  <c r="BF585"/>
  <c r="T585"/>
  <c r="R585"/>
  <c r="P585"/>
  <c r="BI562"/>
  <c r="BH562"/>
  <c r="BG562"/>
  <c r="BF562"/>
  <c r="T562"/>
  <c r="R562"/>
  <c r="P562"/>
  <c r="BI558"/>
  <c r="BH558"/>
  <c r="BG558"/>
  <c r="BF558"/>
  <c r="T558"/>
  <c r="R558"/>
  <c r="P558"/>
  <c r="BI556"/>
  <c r="BH556"/>
  <c r="BG556"/>
  <c r="BF556"/>
  <c r="T556"/>
  <c r="R556"/>
  <c r="P556"/>
  <c r="BI553"/>
  <c r="BH553"/>
  <c r="BG553"/>
  <c r="BF553"/>
  <c r="T553"/>
  <c r="R553"/>
  <c r="P553"/>
  <c r="BI547"/>
  <c r="BH547"/>
  <c r="BG547"/>
  <c r="BF547"/>
  <c r="T547"/>
  <c r="R547"/>
  <c r="P547"/>
  <c r="BI540"/>
  <c r="BH540"/>
  <c r="BG540"/>
  <c r="BF540"/>
  <c r="T540"/>
  <c r="R540"/>
  <c r="P540"/>
  <c r="BI533"/>
  <c r="BH533"/>
  <c r="BG533"/>
  <c r="BF533"/>
  <c r="T533"/>
  <c r="R533"/>
  <c r="P533"/>
  <c r="BI531"/>
  <c r="BH531"/>
  <c r="BG531"/>
  <c r="BF531"/>
  <c r="T531"/>
  <c r="R531"/>
  <c r="P531"/>
  <c r="BI530"/>
  <c r="BH530"/>
  <c r="BG530"/>
  <c r="BF530"/>
  <c r="T530"/>
  <c r="R530"/>
  <c r="P530"/>
  <c r="BI526"/>
  <c r="BH526"/>
  <c r="BG526"/>
  <c r="BF526"/>
  <c r="T526"/>
  <c r="R526"/>
  <c r="P526"/>
  <c r="BI525"/>
  <c r="BH525"/>
  <c r="BG525"/>
  <c r="BF525"/>
  <c r="T525"/>
  <c r="R525"/>
  <c r="P525"/>
  <c r="BI521"/>
  <c r="BH521"/>
  <c r="BG521"/>
  <c r="BF521"/>
  <c r="T521"/>
  <c r="R521"/>
  <c r="P521"/>
  <c r="BI519"/>
  <c r="BH519"/>
  <c r="BG519"/>
  <c r="BF519"/>
  <c r="T519"/>
  <c r="R519"/>
  <c r="P519"/>
  <c r="BI515"/>
  <c r="BH515"/>
  <c r="BG515"/>
  <c r="BF515"/>
  <c r="T515"/>
  <c r="R515"/>
  <c r="P515"/>
  <c r="BI512"/>
  <c r="BH512"/>
  <c r="BG512"/>
  <c r="BF512"/>
  <c r="T512"/>
  <c r="R512"/>
  <c r="P512"/>
  <c r="BI508"/>
  <c r="BH508"/>
  <c r="BG508"/>
  <c r="BF508"/>
  <c r="T508"/>
  <c r="R508"/>
  <c r="P508"/>
  <c r="BI496"/>
  <c r="BH496"/>
  <c r="BG496"/>
  <c r="BF496"/>
  <c r="T496"/>
  <c r="R496"/>
  <c r="P496"/>
  <c r="BI484"/>
  <c r="BH484"/>
  <c r="BG484"/>
  <c r="BF484"/>
  <c r="T484"/>
  <c r="R484"/>
  <c r="P484"/>
  <c r="BI478"/>
  <c r="BH478"/>
  <c r="BG478"/>
  <c r="BF478"/>
  <c r="T478"/>
  <c r="R478"/>
  <c r="P478"/>
  <c r="BI472"/>
  <c r="BH472"/>
  <c r="BG472"/>
  <c r="BF472"/>
  <c r="T472"/>
  <c r="R472"/>
  <c r="P472"/>
  <c r="BI469"/>
  <c r="BH469"/>
  <c r="BG469"/>
  <c r="BF469"/>
  <c r="T469"/>
  <c r="R469"/>
  <c r="P469"/>
  <c r="BI460"/>
  <c r="BH460"/>
  <c r="BG460"/>
  <c r="BF460"/>
  <c r="T460"/>
  <c r="R460"/>
  <c r="P460"/>
  <c r="BI455"/>
  <c r="BH455"/>
  <c r="BG455"/>
  <c r="BF455"/>
  <c r="T455"/>
  <c r="R455"/>
  <c r="P455"/>
  <c r="BI452"/>
  <c r="BH452"/>
  <c r="BG452"/>
  <c r="BF452"/>
  <c r="T452"/>
  <c r="R452"/>
  <c r="P452"/>
  <c r="BI432"/>
  <c r="BH432"/>
  <c r="BG432"/>
  <c r="BF432"/>
  <c r="T432"/>
  <c r="R432"/>
  <c r="P432"/>
  <c r="BI424"/>
  <c r="BH424"/>
  <c r="BG424"/>
  <c r="BF424"/>
  <c r="T424"/>
  <c r="R424"/>
  <c r="P424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7"/>
  <c r="BH407"/>
  <c r="BG407"/>
  <c r="BF407"/>
  <c r="T407"/>
  <c r="R407"/>
  <c r="P407"/>
  <c r="BI391"/>
  <c r="BH391"/>
  <c r="BG391"/>
  <c r="BF391"/>
  <c r="T391"/>
  <c r="R391"/>
  <c r="P391"/>
  <c r="BI390"/>
  <c r="BH390"/>
  <c r="BG390"/>
  <c r="BF390"/>
  <c r="T390"/>
  <c r="R390"/>
  <c r="P390"/>
  <c r="BI374"/>
  <c r="BH374"/>
  <c r="BG374"/>
  <c r="BF374"/>
  <c r="T374"/>
  <c r="R374"/>
  <c r="P374"/>
  <c r="BI372"/>
  <c r="BH372"/>
  <c r="BG372"/>
  <c r="BF372"/>
  <c r="T372"/>
  <c r="R372"/>
  <c r="P372"/>
  <c r="BI356"/>
  <c r="BH356"/>
  <c r="BG356"/>
  <c r="BF356"/>
  <c r="T356"/>
  <c r="R356"/>
  <c r="P356"/>
  <c r="BI347"/>
  <c r="BH347"/>
  <c r="BG347"/>
  <c r="BF347"/>
  <c r="T347"/>
  <c r="R347"/>
  <c r="P347"/>
  <c r="BI338"/>
  <c r="BH338"/>
  <c r="BG338"/>
  <c r="BF338"/>
  <c r="T338"/>
  <c r="R338"/>
  <c r="P338"/>
  <c r="BI329"/>
  <c r="BH329"/>
  <c r="BG329"/>
  <c r="BF329"/>
  <c r="T329"/>
  <c r="R329"/>
  <c r="P329"/>
  <c r="BI320"/>
  <c r="BH320"/>
  <c r="BG320"/>
  <c r="BF320"/>
  <c r="T320"/>
  <c r="R320"/>
  <c r="P320"/>
  <c r="BI309"/>
  <c r="BH309"/>
  <c r="BG309"/>
  <c r="BF309"/>
  <c r="T309"/>
  <c r="T308"/>
  <c r="R309"/>
  <c r="R308"/>
  <c r="P309"/>
  <c r="P308"/>
  <c r="BI303"/>
  <c r="BH303"/>
  <c r="BG303"/>
  <c r="BF303"/>
  <c r="T303"/>
  <c r="R303"/>
  <c r="P303"/>
  <c r="BI295"/>
  <c r="BH295"/>
  <c r="BG295"/>
  <c r="BF295"/>
  <c r="T295"/>
  <c r="R295"/>
  <c r="P295"/>
  <c r="BI284"/>
  <c r="BH284"/>
  <c r="BG284"/>
  <c r="BF284"/>
  <c r="T284"/>
  <c r="R284"/>
  <c r="P284"/>
  <c r="BI269"/>
  <c r="BH269"/>
  <c r="BG269"/>
  <c r="BF269"/>
  <c r="T269"/>
  <c r="R269"/>
  <c r="P269"/>
  <c r="BI263"/>
  <c r="BH263"/>
  <c r="BG263"/>
  <c r="BF263"/>
  <c r="T263"/>
  <c r="R263"/>
  <c r="P263"/>
  <c r="BI249"/>
  <c r="BH249"/>
  <c r="BG249"/>
  <c r="BF249"/>
  <c r="T249"/>
  <c r="R249"/>
  <c r="P249"/>
  <c r="BI232"/>
  <c r="BH232"/>
  <c r="BG232"/>
  <c r="BF232"/>
  <c r="T232"/>
  <c r="R232"/>
  <c r="P232"/>
  <c r="BI226"/>
  <c r="BH226"/>
  <c r="BG226"/>
  <c r="BF226"/>
  <c r="T226"/>
  <c r="R226"/>
  <c r="P226"/>
  <c r="BI223"/>
  <c r="BH223"/>
  <c r="BG223"/>
  <c r="BF223"/>
  <c r="T223"/>
  <c r="R223"/>
  <c r="P223"/>
  <c r="BI218"/>
  <c r="BH218"/>
  <c r="BG218"/>
  <c r="BF218"/>
  <c r="T218"/>
  <c r="R218"/>
  <c r="P218"/>
  <c r="BI214"/>
  <c r="BH214"/>
  <c r="BG214"/>
  <c r="BF214"/>
  <c r="T214"/>
  <c r="R214"/>
  <c r="P214"/>
  <c r="BI208"/>
  <c r="BH208"/>
  <c r="BG208"/>
  <c r="BF208"/>
  <c r="T208"/>
  <c r="R208"/>
  <c r="P208"/>
  <c r="BI197"/>
  <c r="BH197"/>
  <c r="BG197"/>
  <c r="BF197"/>
  <c r="T197"/>
  <c r="R197"/>
  <c r="P197"/>
  <c r="BI190"/>
  <c r="BH190"/>
  <c r="BG190"/>
  <c r="BF190"/>
  <c r="T190"/>
  <c r="R190"/>
  <c r="P190"/>
  <c r="BI185"/>
  <c r="BH185"/>
  <c r="BG185"/>
  <c r="BF185"/>
  <c r="T185"/>
  <c r="R185"/>
  <c r="P185"/>
  <c r="BI178"/>
  <c r="BH178"/>
  <c r="BG178"/>
  <c r="BF178"/>
  <c r="T178"/>
  <c r="R178"/>
  <c r="P178"/>
  <c r="BI169"/>
  <c r="BH169"/>
  <c r="BG169"/>
  <c r="BF169"/>
  <c r="T169"/>
  <c r="R169"/>
  <c r="P169"/>
  <c r="BI164"/>
  <c r="BH164"/>
  <c r="BG164"/>
  <c r="BF164"/>
  <c r="T164"/>
  <c r="R164"/>
  <c r="P164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38"/>
  <c r="BH138"/>
  <c r="BG138"/>
  <c r="BF138"/>
  <c r="T138"/>
  <c r="R138"/>
  <c r="P138"/>
  <c r="F129"/>
  <c r="E127"/>
  <c r="F89"/>
  <c r="E87"/>
  <c r="J24"/>
  <c r="E24"/>
  <c r="J132"/>
  <c r="J23"/>
  <c r="J21"/>
  <c r="E21"/>
  <c r="J91"/>
  <c r="J20"/>
  <c r="J18"/>
  <c r="E18"/>
  <c r="F132"/>
  <c r="J17"/>
  <c r="J15"/>
  <c r="E15"/>
  <c r="F131"/>
  <c r="J14"/>
  <c r="J12"/>
  <c r="J89"/>
  <c r="E7"/>
  <c r="E125"/>
  <c i="1" r="L90"/>
  <c r="AM90"/>
  <c r="AM89"/>
  <c r="L89"/>
  <c r="AM87"/>
  <c r="L87"/>
  <c r="L85"/>
  <c r="L84"/>
  <c i="2" r="BK650"/>
  <c r="J1118"/>
  <c r="J774"/>
  <c r="J521"/>
  <c r="J185"/>
  <c r="BK1067"/>
  <c r="J990"/>
  <c r="J673"/>
  <c r="J1068"/>
  <c r="J604"/>
  <c r="J197"/>
  <c r="J1067"/>
  <c r="J867"/>
  <c r="BK771"/>
  <c r="BK530"/>
  <c r="J455"/>
  <c r="J164"/>
  <c r="BK1092"/>
  <c r="BK622"/>
  <c r="J390"/>
  <c r="BK1151"/>
  <c r="BK1054"/>
  <c r="J859"/>
  <c r="BK408"/>
  <c r="BK1369"/>
  <c r="J1151"/>
  <c r="BK867"/>
  <c r="J496"/>
  <c r="J208"/>
  <c r="BK1370"/>
  <c r="BK1233"/>
  <c r="J742"/>
  <c r="BK226"/>
  <c r="J1359"/>
  <c r="BK1262"/>
  <c r="BK1230"/>
  <c r="BK1103"/>
  <c r="J912"/>
  <c r="BK1359"/>
  <c r="J1250"/>
  <c r="J860"/>
  <c r="BK185"/>
  <c i="3" r="J368"/>
  <c r="J271"/>
  <c r="BK138"/>
  <c r="BK310"/>
  <c r="BK178"/>
  <c r="J227"/>
  <c r="BK330"/>
  <c r="BK149"/>
  <c r="J223"/>
  <c r="BK386"/>
  <c r="BK315"/>
  <c r="J213"/>
  <c r="BK389"/>
  <c r="BK254"/>
  <c r="BK141"/>
  <c r="BK288"/>
  <c r="J298"/>
  <c r="BK227"/>
  <c r="BK324"/>
  <c r="J238"/>
  <c i="4" r="BK187"/>
  <c r="BK149"/>
  <c r="BK188"/>
  <c r="BK250"/>
  <c r="BK147"/>
  <c r="J235"/>
  <c r="J209"/>
  <c r="BK157"/>
  <c r="J130"/>
  <c r="BK237"/>
  <c r="BK220"/>
  <c r="BK206"/>
  <c r="BK179"/>
  <c r="BK233"/>
  <c r="BK142"/>
  <c r="BK241"/>
  <c r="BK219"/>
  <c r="BK211"/>
  <c r="BK186"/>
  <c r="BK167"/>
  <c r="BK148"/>
  <c r="BK132"/>
  <c r="BK192"/>
  <c r="BK182"/>
  <c r="J148"/>
  <c r="J215"/>
  <c r="J175"/>
  <c r="BK151"/>
  <c r="J237"/>
  <c r="BK202"/>
  <c r="J190"/>
  <c r="BK170"/>
  <c r="BK138"/>
  <c r="BK224"/>
  <c r="BK197"/>
  <c i="8" r="BK171"/>
  <c i="9" r="J129"/>
  <c i="2" r="J951"/>
  <c r="BK414"/>
  <c r="J1180"/>
  <c r="BK987"/>
  <c r="BK829"/>
  <c r="J734"/>
  <c r="J562"/>
  <c r="J414"/>
  <c r="BK263"/>
  <c r="BK1148"/>
  <c r="J1071"/>
  <c r="BK1039"/>
  <c r="J962"/>
  <c r="J585"/>
  <c r="BK1166"/>
  <c r="BK863"/>
  <c r="J784"/>
  <c r="J616"/>
  <c r="BK455"/>
  <c r="BK150"/>
  <c r="BK1130"/>
  <c r="J1040"/>
  <c r="BK940"/>
  <c r="J866"/>
  <c r="BK562"/>
  <c r="BK469"/>
  <c r="J410"/>
  <c r="J138"/>
  <c r="BK1111"/>
  <c r="J1084"/>
  <c r="BK742"/>
  <c r="J553"/>
  <c r="BK460"/>
  <c r="J372"/>
  <c r="J178"/>
  <c r="BK1162"/>
  <c r="J1031"/>
  <c r="BK979"/>
  <c r="BK496"/>
  <c r="J284"/>
  <c r="BK1209"/>
  <c r="J1020"/>
  <c r="J979"/>
  <c r="BK799"/>
  <c r="BK525"/>
  <c r="J469"/>
  <c r="BK269"/>
  <c r="J1420"/>
  <c r="J1327"/>
  <c r="BK1240"/>
  <c r="BK1180"/>
  <c r="BK1036"/>
  <c r="J863"/>
  <c r="BK808"/>
  <c r="J606"/>
  <c r="BK521"/>
  <c r="J1438"/>
  <c r="J1372"/>
  <c r="J1294"/>
  <c r="J1268"/>
  <c r="J1239"/>
  <c r="J1220"/>
  <c r="BK1138"/>
  <c r="BK975"/>
  <c r="J940"/>
  <c r="J356"/>
  <c r="J1423"/>
  <c r="J1376"/>
  <c r="BK1343"/>
  <c i="3" r="BK319"/>
  <c r="J254"/>
  <c r="J319"/>
  <c r="J346"/>
  <c r="J363"/>
  <c r="BK144"/>
  <c r="BK214"/>
  <c r="BK298"/>
  <c r="BK307"/>
  <c r="J149"/>
  <c r="BK367"/>
  <c i="4" r="BK158"/>
  <c r="J176"/>
  <c r="BK216"/>
  <c r="J163"/>
  <c r="J221"/>
  <c r="BK174"/>
  <c r="J167"/>
  <c r="BK229"/>
  <c r="BK185"/>
  <c r="J158"/>
  <c r="BK178"/>
  <c r="J202"/>
  <c r="J165"/>
  <c r="J233"/>
  <c r="J193"/>
  <c r="BK141"/>
  <c r="J153"/>
  <c i="8" r="BK131"/>
  <c r="J197"/>
  <c r="J184"/>
  <c r="BK172"/>
  <c r="J166"/>
  <c r="BK133"/>
  <c i="9" r="J141"/>
  <c r="BK141"/>
  <c i="2" r="J1016"/>
  <c r="J1219"/>
  <c r="J1092"/>
  <c r="J799"/>
  <c r="J619"/>
  <c r="BK309"/>
  <c r="BK1169"/>
  <c r="J1066"/>
  <c r="BK1020"/>
  <c r="BK868"/>
  <c r="J303"/>
  <c r="J1121"/>
  <c r="BK816"/>
  <c r="BK653"/>
  <c r="J460"/>
  <c r="J374"/>
  <c r="BK1083"/>
  <c r="J1035"/>
  <c r="J858"/>
  <c r="J706"/>
  <c r="J512"/>
  <c r="J249"/>
  <c r="BK1131"/>
  <c r="J1089"/>
  <c r="BK946"/>
  <c r="J519"/>
  <c r="BK347"/>
  <c r="BK169"/>
  <c r="J1115"/>
  <c r="BK983"/>
  <c r="J746"/>
  <c r="J1399"/>
  <c r="BK1220"/>
  <c r="J1126"/>
  <c r="BK988"/>
  <c r="J788"/>
  <c r="BK526"/>
  <c r="BK424"/>
  <c r="J1452"/>
  <c r="J1364"/>
  <c r="J1260"/>
  <c r="J1069"/>
  <c r="BK873"/>
  <c r="J653"/>
  <c r="J531"/>
  <c r="BK197"/>
  <c r="BK1346"/>
  <c r="BK1210"/>
  <c r="J1103"/>
  <c r="J309"/>
  <c r="J146"/>
  <c r="BK1354"/>
  <c r="BK1085"/>
  <c i="3" r="BK229"/>
  <c r="J334"/>
  <c r="BK244"/>
  <c r="BK361"/>
  <c r="BK282"/>
  <c r="J184"/>
  <c r="J337"/>
  <c r="J360"/>
  <c r="BK156"/>
  <c r="BK337"/>
  <c r="J190"/>
  <c r="J282"/>
  <c r="J299"/>
  <c r="BK305"/>
  <c r="J244"/>
  <c r="J315"/>
  <c i="4" r="J238"/>
  <c r="J211"/>
  <c r="BK183"/>
  <c r="BK240"/>
  <c r="BK251"/>
  <c r="J229"/>
  <c r="BK156"/>
  <c r="BK245"/>
  <c r="BK210"/>
  <c r="BK190"/>
  <c r="BK207"/>
  <c r="J253"/>
  <c r="J224"/>
  <c r="J207"/>
  <c r="BK184"/>
  <c r="J173"/>
  <c r="BK152"/>
  <c r="BK199"/>
  <c r="BK150"/>
  <c r="J201"/>
  <c r="BK159"/>
  <c r="J239"/>
  <c r="BK180"/>
  <c r="BK169"/>
  <c r="BK243"/>
  <c r="J240"/>
  <c r="J228"/>
  <c r="J206"/>
  <c r="J155"/>
  <c r="J129"/>
  <c i="5" r="BK161"/>
  <c r="J138"/>
  <c r="BK164"/>
  <c r="J152"/>
  <c r="BK125"/>
  <c r="BK128"/>
  <c r="J159"/>
  <c r="BK135"/>
  <c r="J155"/>
  <c r="J141"/>
  <c r="BK159"/>
  <c r="J153"/>
  <c r="J132"/>
  <c i="6" r="BK171"/>
  <c r="J132"/>
  <c r="BK157"/>
  <c r="J146"/>
  <c r="BK187"/>
  <c r="J139"/>
  <c r="J169"/>
  <c r="BK146"/>
  <c r="J179"/>
  <c r="J184"/>
  <c r="J163"/>
  <c r="BK160"/>
  <c r="J147"/>
  <c r="BK165"/>
  <c r="J143"/>
  <c r="BK186"/>
  <c r="BK175"/>
  <c r="J159"/>
  <c r="BK143"/>
  <c r="J151"/>
  <c r="BK150"/>
  <c r="J185"/>
  <c r="J175"/>
  <c r="BK169"/>
  <c r="BK145"/>
  <c r="BK141"/>
  <c i="7" r="J158"/>
  <c r="J160"/>
  <c r="J147"/>
  <c r="J161"/>
  <c r="J169"/>
  <c r="J146"/>
  <c r="BK150"/>
  <c r="BK171"/>
  <c r="BK151"/>
  <c r="BK137"/>
  <c r="BK130"/>
  <c r="J163"/>
  <c r="J143"/>
  <c r="BK138"/>
  <c r="J126"/>
  <c r="BK167"/>
  <c r="BK163"/>
  <c r="BK131"/>
  <c r="BK170"/>
  <c r="BK159"/>
  <c r="BK153"/>
  <c r="J128"/>
  <c i="8" r="BK199"/>
  <c r="BK166"/>
  <c r="J148"/>
  <c r="J124"/>
  <c r="J194"/>
  <c r="BK137"/>
  <c r="BK178"/>
  <c r="BK129"/>
  <c r="J156"/>
  <c r="J153"/>
  <c r="J199"/>
  <c r="J164"/>
  <c r="J149"/>
  <c r="J196"/>
  <c r="BK181"/>
  <c r="J174"/>
  <c r="BK169"/>
  <c r="BK155"/>
  <c r="J138"/>
  <c r="BK125"/>
  <c r="BK159"/>
  <c r="J140"/>
  <c r="J198"/>
  <c r="J170"/>
  <c r="J159"/>
  <c r="J145"/>
  <c r="BK187"/>
  <c r="BK134"/>
  <c r="BK165"/>
  <c r="BK126"/>
  <c r="BK179"/>
  <c r="BK167"/>
  <c r="BK138"/>
  <c i="9" r="BK140"/>
  <c r="BK127"/>
  <c r="J128"/>
  <c i="2" r="J665"/>
  <c r="J153"/>
  <c r="BK1059"/>
  <c r="BK870"/>
  <c r="J689"/>
  <c r="J424"/>
  <c r="BK1208"/>
  <c r="J1079"/>
  <c r="BK1016"/>
  <c r="BK859"/>
  <c r="BK208"/>
  <c r="BK1079"/>
  <c r="J771"/>
  <c r="J478"/>
  <c r="BK164"/>
  <c r="BK1068"/>
  <c r="J1010"/>
  <c r="BK788"/>
  <c r="J681"/>
  <c r="J525"/>
  <c r="J407"/>
  <c r="BK1196"/>
  <c r="BK734"/>
  <c r="J417"/>
  <c r="J226"/>
  <c r="J1111"/>
  <c r="J995"/>
  <c r="BK858"/>
  <c r="BK372"/>
  <c r="BK1452"/>
  <c r="J1262"/>
  <c r="BK1066"/>
  <c r="BK990"/>
  <c r="J622"/>
  <c r="BK452"/>
  <c r="J1451"/>
  <c r="J1330"/>
  <c r="J1138"/>
  <c r="BK866"/>
  <c r="BK746"/>
  <c r="J526"/>
  <c r="BK420"/>
  <c r="BK1399"/>
  <c r="J1343"/>
  <c r="J1233"/>
  <c r="J1210"/>
  <c r="J972"/>
  <c r="J530"/>
  <c r="J1380"/>
  <c r="BK1330"/>
  <c r="BK1149"/>
  <c r="J829"/>
  <c r="J295"/>
  <c r="BK1364"/>
  <c r="BK1126"/>
  <c i="3" r="J249"/>
  <c r="BK354"/>
  <c r="BK329"/>
  <c r="BK195"/>
  <c r="J330"/>
  <c r="BK160"/>
  <c r="BK277"/>
  <c r="BK350"/>
  <c r="J302"/>
  <c r="J134"/>
  <c r="J305"/>
  <c r="J178"/>
  <c r="BK372"/>
  <c r="BK212"/>
  <c i="4" r="BK177"/>
  <c r="J245"/>
  <c r="J250"/>
  <c r="J196"/>
  <c r="J151"/>
  <c r="BK230"/>
  <c r="J177"/>
  <c r="J188"/>
  <c r="BK213"/>
  <c r="J243"/>
  <c r="BK173"/>
  <c r="BK226"/>
  <c r="BK235"/>
  <c r="J219"/>
  <c r="J212"/>
  <c r="BK201"/>
  <c r="J147"/>
  <c i="5" r="BK156"/>
  <c r="J160"/>
  <c r="J125"/>
  <c r="BK160"/>
  <c r="J126"/>
  <c r="BK148"/>
  <c r="J148"/>
  <c r="BK127"/>
  <c r="J154"/>
  <c r="BK137"/>
  <c r="BK154"/>
  <c r="J147"/>
  <c r="J131"/>
  <c i="6" r="BK167"/>
  <c r="BK185"/>
  <c r="BK156"/>
  <c r="BK147"/>
  <c r="J126"/>
  <c r="BK174"/>
  <c r="BK151"/>
  <c r="BK182"/>
  <c r="J136"/>
  <c r="BK179"/>
  <c r="J165"/>
  <c r="J153"/>
  <c r="J135"/>
  <c r="BK161"/>
  <c r="J145"/>
  <c r="J180"/>
  <c r="J170"/>
  <c r="BK126"/>
  <c r="BK178"/>
  <c r="BK136"/>
  <c r="BK155"/>
  <c r="J187"/>
  <c r="J178"/>
  <c r="J171"/>
  <c r="BK159"/>
  <c r="BK142"/>
  <c i="7" r="BK160"/>
  <c r="J168"/>
  <c r="BK152"/>
  <c r="J142"/>
  <c r="BK136"/>
  <c r="BK157"/>
  <c r="J127"/>
  <c r="BK129"/>
  <c r="J152"/>
  <c r="BK145"/>
  <c r="J134"/>
  <c r="BK164"/>
  <c r="BK148"/>
  <c r="J136"/>
  <c r="J131"/>
  <c r="BK169"/>
  <c r="J145"/>
  <c r="BK127"/>
  <c r="BK134"/>
  <c r="J149"/>
  <c r="J138"/>
  <c r="BK126"/>
  <c i="8" r="BK194"/>
  <c r="BK164"/>
  <c r="BK127"/>
  <c r="BK149"/>
  <c r="J146"/>
  <c r="BK184"/>
  <c r="J144"/>
  <c r="J189"/>
  <c r="J154"/>
  <c r="J142"/>
  <c r="BK195"/>
  <c r="BK151"/>
  <c r="J200"/>
  <c r="J182"/>
  <c r="BK177"/>
  <c r="J171"/>
  <c r="J150"/>
  <c r="J139"/>
  <c r="J127"/>
  <c r="BK190"/>
  <c r="BK157"/>
  <c r="J202"/>
  <c r="BK188"/>
  <c r="J165"/>
  <c r="BK156"/>
  <c r="J143"/>
  <c r="BK150"/>
  <c r="J187"/>
  <c r="J125"/>
  <c r="J177"/>
  <c r="J168"/>
  <c r="J126"/>
  <c i="9" r="J140"/>
  <c r="J137"/>
  <c i="2" r="BK1023"/>
  <c r="BK533"/>
  <c r="BK214"/>
  <c r="BK1099"/>
  <c r="J873"/>
  <c r="BK604"/>
  <c r="BK515"/>
  <c r="J269"/>
  <c r="BK1088"/>
  <c r="J1023"/>
  <c r="BK912"/>
  <c r="BK519"/>
  <c r="BK146"/>
  <c r="J1088"/>
  <c r="BK665"/>
  <c r="BK553"/>
  <c r="J508"/>
  <c r="BK356"/>
  <c r="BK1069"/>
  <c r="BK1017"/>
  <c r="J793"/>
  <c r="J726"/>
  <c r="J558"/>
  <c r="J452"/>
  <c r="J1211"/>
  <c r="BK1115"/>
  <c r="J749"/>
  <c r="BK547"/>
  <c r="J409"/>
  <c r="J223"/>
  <c r="J1169"/>
  <c r="J988"/>
  <c r="BK857"/>
  <c r="BK232"/>
  <c r="BK1351"/>
  <c r="J1166"/>
  <c r="BK995"/>
  <c r="BK749"/>
  <c r="BK478"/>
  <c r="BK329"/>
  <c r="BK1438"/>
  <c r="BK1293"/>
  <c r="J1135"/>
  <c r="J1006"/>
  <c r="BK860"/>
  <c r="BK689"/>
  <c r="J515"/>
  <c r="BK1423"/>
  <c r="J1354"/>
  <c r="J1240"/>
  <c r="BK1211"/>
  <c r="BK1078"/>
  <c r="BK606"/>
  <c r="J320"/>
  <c r="J1370"/>
  <c r="BK1269"/>
  <c r="BK1135"/>
  <c r="J946"/>
  <c r="J190"/>
  <c r="BK1401"/>
  <c r="BK1195"/>
  <c r="J1054"/>
  <c i="3" r="J195"/>
  <c r="BK338"/>
  <c r="BK238"/>
  <c r="J367"/>
  <c r="BK302"/>
  <c r="BK334"/>
  <c r="BK359"/>
  <c r="J324"/>
  <c r="BK376"/>
  <c r="J325"/>
  <c r="J386"/>
  <c r="J379"/>
  <c i="4" r="J179"/>
  <c r="J149"/>
  <c r="BK215"/>
  <c r="BK135"/>
  <c r="BK246"/>
  <c r="BK244"/>
  <c r="J170"/>
  <c r="J254"/>
  <c r="J160"/>
  <c r="BK191"/>
  <c r="BK221"/>
  <c r="BK166"/>
  <c r="BK253"/>
  <c r="BK236"/>
  <c r="BK218"/>
  <c r="BK200"/>
  <c i="5" r="J162"/>
  <c r="J144"/>
  <c r="J135"/>
  <c r="BK162"/>
  <c r="J156"/>
  <c r="J145"/>
  <c r="J127"/>
  <c r="BK153"/>
  <c r="BK145"/>
  <c r="BK147"/>
  <c r="J128"/>
  <c r="BK155"/>
  <c r="BK138"/>
  <c i="6" r="J174"/>
  <c r="BK135"/>
  <c r="J181"/>
  <c r="J155"/>
  <c r="J144"/>
  <c r="J141"/>
  <c r="BK138"/>
  <c r="J154"/>
  <c r="BK184"/>
  <c r="J167"/>
  <c r="J173"/>
  <c r="BK162"/>
  <c r="J156"/>
  <c r="J176"/>
  <c r="J149"/>
  <c r="BK129"/>
  <c r="BK177"/>
  <c r="J129"/>
  <c r="J150"/>
  <c r="J158"/>
  <c r="BK132"/>
  <c r="BK149"/>
  <c r="J186"/>
  <c r="J177"/>
  <c r="BK170"/>
  <c r="J162"/>
  <c i="7" r="J171"/>
  <c r="BK154"/>
  <c r="J153"/>
  <c r="BK143"/>
  <c r="J157"/>
  <c r="BK161"/>
  <c r="J141"/>
  <c r="J137"/>
  <c r="J159"/>
  <c r="BK144"/>
  <c r="BK133"/>
  <c r="J167"/>
  <c r="J150"/>
  <c r="BK141"/>
  <c r="BK132"/>
  <c r="BK135"/>
  <c r="BK147"/>
  <c r="BK128"/>
  <c r="J156"/>
  <c r="J148"/>
  <c r="J130"/>
  <c i="8" r="J204"/>
  <c r="J186"/>
  <c r="BK153"/>
  <c r="J134"/>
  <c r="BK139"/>
  <c r="BK196"/>
  <c r="J176"/>
  <c r="J133"/>
  <c r="J160"/>
  <c r="BK143"/>
  <c r="BK198"/>
  <c r="J152"/>
  <c r="BK141"/>
  <c r="J195"/>
  <c r="BK180"/>
  <c r="BK173"/>
  <c r="J167"/>
  <c r="BK144"/>
  <c r="J131"/>
  <c r="BK202"/>
  <c r="BK146"/>
  <c r="J132"/>
  <c r="BK197"/>
  <c r="J163"/>
  <c r="BK154"/>
  <c r="J130"/>
  <c r="BK142"/>
  <c r="BK200"/>
  <c r="J157"/>
  <c r="J178"/>
  <c r="J169"/>
  <c r="J129"/>
  <c i="9" r="BK129"/>
  <c r="BK126"/>
  <c i="2" r="BK585"/>
  <c r="J1196"/>
  <c r="J714"/>
  <c r="BK190"/>
  <c r="BK1040"/>
  <c r="J857"/>
  <c r="BK1219"/>
  <c r="J1036"/>
  <c r="BK512"/>
  <c r="BK1143"/>
  <c r="J987"/>
  <c r="BK774"/>
  <c r="BK619"/>
  <c r="BK417"/>
  <c r="J1130"/>
  <c r="BK656"/>
  <c r="BK284"/>
  <c r="J1017"/>
  <c r="BK303"/>
  <c r="BK1127"/>
  <c r="J849"/>
  <c r="J1369"/>
  <c r="J1131"/>
  <c r="J650"/>
  <c r="J338"/>
  <c r="J1293"/>
  <c r="J1184"/>
  <c r="BK390"/>
  <c r="J1346"/>
  <c r="J1127"/>
  <c r="J169"/>
  <c i="3" r="BK363"/>
  <c r="BK133"/>
  <c r="BK297"/>
  <c r="J340"/>
  <c r="J376"/>
  <c r="J212"/>
  <c r="J354"/>
  <c r="BK152"/>
  <c r="J214"/>
  <c r="BK384"/>
  <c r="BK250"/>
  <c r="J361"/>
  <c r="BK383"/>
  <c r="J250"/>
  <c r="BK368"/>
  <c i="4" r="J241"/>
  <c r="BK145"/>
  <c r="BK181"/>
  <c r="J213"/>
  <c r="J168"/>
  <c r="J249"/>
  <c r="J214"/>
  <c r="J181"/>
  <c r="BK242"/>
  <c r="J248"/>
  <c r="J232"/>
  <c r="BK208"/>
  <c r="J182"/>
  <c r="J159"/>
  <c r="J141"/>
  <c r="BK193"/>
  <c r="BK209"/>
  <c r="BK164"/>
  <c r="J244"/>
  <c r="J199"/>
  <c r="J183"/>
  <c r="BK153"/>
  <c r="J204"/>
  <c i="8" r="BK123"/>
  <c r="BK128"/>
  <c i="9" r="J124"/>
  <c i="2" r="BK1136"/>
  <c r="BK531"/>
  <c r="BK218"/>
  <c r="BK1213"/>
  <c r="BK943"/>
  <c r="BK784"/>
  <c r="BK757"/>
  <c r="BK616"/>
  <c r="J420"/>
  <c r="BK249"/>
  <c r="BK1089"/>
  <c r="J1059"/>
  <c r="BK1031"/>
  <c r="BK951"/>
  <c r="J884"/>
  <c r="J757"/>
  <c r="J214"/>
  <c r="J1209"/>
  <c r="J1083"/>
  <c r="BK737"/>
  <c r="J540"/>
  <c r="J432"/>
  <c i="1" r="AS94"/>
  <c i="2" r="J472"/>
  <c r="BK338"/>
  <c r="J1205"/>
  <c r="J1107"/>
  <c r="BK962"/>
  <c r="J816"/>
  <c r="BK706"/>
  <c r="J1339"/>
  <c r="J1162"/>
  <c r="BK1010"/>
  <c r="J943"/>
  <c r="BK765"/>
  <c r="J533"/>
  <c r="BK472"/>
  <c r="J218"/>
  <c r="J1415"/>
  <c r="BK1294"/>
  <c r="BK1184"/>
  <c r="BK1071"/>
  <c r="J868"/>
  <c r="BK830"/>
  <c r="BK726"/>
  <c r="BK589"/>
  <c r="BK432"/>
  <c r="BK1384"/>
  <c r="BK1376"/>
  <c r="BK1338"/>
  <c r="BK1250"/>
  <c r="J1225"/>
  <c r="J1195"/>
  <c r="BK1047"/>
  <c r="J765"/>
  <c r="J391"/>
  <c r="J347"/>
  <c r="BK1420"/>
  <c r="J1351"/>
  <c r="BK1339"/>
  <c r="J1230"/>
  <c r="BK1118"/>
  <c r="J1039"/>
  <c r="J656"/>
  <c r="BK153"/>
  <c r="J1384"/>
  <c r="J1213"/>
  <c r="J1148"/>
  <c i="3" r="J310"/>
  <c r="J152"/>
  <c r="J350"/>
  <c r="BK296"/>
  <c r="J148"/>
  <c r="BK346"/>
  <c r="J307"/>
  <c r="BK148"/>
  <c r="J328"/>
  <c r="BK340"/>
  <c r="BK328"/>
  <c r="J138"/>
  <c r="J329"/>
  <c r="J383"/>
  <c r="BK134"/>
  <c r="BK190"/>
  <c r="BK379"/>
  <c r="J389"/>
  <c r="BK213"/>
  <c i="4" r="BK196"/>
  <c r="J251"/>
  <c r="BK165"/>
  <c r="BK205"/>
  <c r="BK248"/>
  <c r="J198"/>
  <c r="J135"/>
  <c r="J236"/>
  <c r="BK212"/>
  <c r="BK176"/>
  <c r="J142"/>
  <c r="J187"/>
  <c r="BK131"/>
  <c r="BK155"/>
  <c r="J178"/>
  <c r="J152"/>
  <c r="BK217"/>
  <c i="8" r="J188"/>
  <c r="J183"/>
  <c r="BK145"/>
  <c r="J180"/>
  <c r="BK176"/>
  <c r="BK170"/>
  <c r="J151"/>
  <c r="BK132"/>
  <c i="9" r="J126"/>
  <c r="J127"/>
  <c i="2" r="BK681"/>
  <c r="J1047"/>
  <c r="J589"/>
  <c r="BK178"/>
  <c r="J737"/>
  <c r="BK374"/>
  <c r="J1085"/>
  <c r="BK409"/>
  <c r="BK1035"/>
  <c r="J547"/>
  <c r="BK1372"/>
  <c r="J975"/>
  <c r="BK1415"/>
  <c r="BK1260"/>
  <c r="BK1205"/>
  <c r="J944"/>
  <c r="J1401"/>
  <c r="BK1225"/>
  <c r="BK1327"/>
  <c i="3" r="J160"/>
  <c r="J277"/>
  <c r="BK360"/>
  <c r="J156"/>
  <c r="J296"/>
  <c r="J144"/>
  <c r="BK299"/>
  <c i="4" r="BK239"/>
  <c r="BK198"/>
  <c r="J225"/>
  <c r="J131"/>
  <c r="J169"/>
  <c r="J138"/>
  <c r="BK232"/>
  <c r="J200"/>
  <c r="BK175"/>
  <c r="J156"/>
  <c r="J242"/>
  <c r="J220"/>
  <c r="J192"/>
  <c r="BK172"/>
  <c r="J145"/>
  <c r="BK130"/>
  <c r="BK163"/>
  <c r="J216"/>
  <c r="J184"/>
  <c r="BK154"/>
  <c r="BK228"/>
  <c r="J197"/>
  <c r="BK160"/>
  <c r="BK225"/>
  <c r="J164"/>
  <c i="8" r="BK174"/>
  <c i="9" r="BK128"/>
  <c i="2" r="BK540"/>
  <c r="J408"/>
  <c r="J1078"/>
  <c r="J830"/>
  <c r="J639"/>
  <c r="BK295"/>
  <c r="J1143"/>
  <c r="J1032"/>
  <c r="BK972"/>
  <c r="BK849"/>
  <c r="J150"/>
  <c r="BK1084"/>
  <c r="J808"/>
  <c r="BK556"/>
  <c r="BK484"/>
  <c r="BK407"/>
  <c r="J1136"/>
  <c r="BK1006"/>
  <c r="BK714"/>
  <c r="J484"/>
  <c r="J329"/>
  <c r="BK1121"/>
  <c r="BK1032"/>
  <c r="BK673"/>
  <c r="BK508"/>
  <c r="BK320"/>
  <c r="J1208"/>
  <c r="J1099"/>
  <c r="BK884"/>
  <c r="BK391"/>
  <c r="BK223"/>
  <c r="J1269"/>
  <c r="J1063"/>
  <c r="BK944"/>
  <c r="J556"/>
  <c r="BK410"/>
  <c r="BK1451"/>
  <c r="J1338"/>
  <c r="BK1239"/>
  <c r="BK1063"/>
  <c r="J870"/>
  <c r="BK793"/>
  <c r="BK639"/>
  <c r="J263"/>
  <c r="BK1380"/>
  <c r="BK1268"/>
  <c r="BK1107"/>
  <c r="BK558"/>
  <c r="J232"/>
  <c r="BK138"/>
  <c r="J1149"/>
  <c r="J983"/>
  <c i="3" r="J372"/>
  <c r="J297"/>
  <c r="J229"/>
  <c r="BK358"/>
  <c r="BK184"/>
  <c r="BK249"/>
  <c r="J338"/>
  <c r="BK223"/>
  <c r="J359"/>
  <c r="J141"/>
  <c r="J288"/>
  <c r="J133"/>
  <c r="BK271"/>
  <c r="BK325"/>
  <c r="J358"/>
  <c r="J384"/>
  <c i="4" r="J247"/>
  <c r="BK168"/>
  <c r="J185"/>
  <c r="BK249"/>
  <c r="J154"/>
  <c r="BK247"/>
  <c r="J166"/>
  <c r="J132"/>
  <c r="J226"/>
  <c r="J208"/>
  <c r="J189"/>
  <c r="J205"/>
  <c r="J246"/>
  <c r="J218"/>
  <c r="BK189"/>
  <c r="J180"/>
  <c r="J157"/>
  <c r="BK254"/>
  <c r="J186"/>
  <c r="BK129"/>
  <c r="J172"/>
  <c r="BK252"/>
  <c r="J210"/>
  <c r="J191"/>
  <c r="J174"/>
  <c r="J252"/>
  <c r="BK214"/>
  <c r="BK238"/>
  <c r="J230"/>
  <c r="J217"/>
  <c r="BK204"/>
  <c r="J150"/>
  <c i="5" r="J164"/>
  <c r="BK152"/>
  <c r="BK131"/>
  <c r="J161"/>
  <c r="BK149"/>
  <c r="J137"/>
  <c r="BK136"/>
  <c r="J136"/>
  <c r="J149"/>
  <c r="BK132"/>
  <c r="BK144"/>
  <c r="BK141"/>
  <c r="BK126"/>
  <c i="6" r="BK166"/>
  <c r="BK158"/>
  <c r="BK153"/>
  <c r="J138"/>
  <c r="BK140"/>
  <c r="BK176"/>
  <c r="J160"/>
  <c r="J140"/>
  <c r="BK173"/>
  <c r="BK181"/>
  <c r="J166"/>
  <c r="J161"/>
  <c r="BK148"/>
  <c r="BK172"/>
  <c r="J148"/>
  <c r="J188"/>
  <c r="BK139"/>
  <c r="J157"/>
  <c r="J182"/>
  <c r="BK154"/>
  <c r="BK188"/>
  <c r="J142"/>
  <c r="BK180"/>
  <c r="J172"/>
  <c r="BK163"/>
  <c r="BK144"/>
  <c i="7" r="BK168"/>
  <c r="BK149"/>
  <c r="J151"/>
  <c r="J140"/>
  <c r="J139"/>
  <c r="BK158"/>
  <c r="J144"/>
  <c r="BK140"/>
  <c r="J170"/>
  <c r="BK146"/>
  <c r="BK139"/>
  <c r="J129"/>
  <c r="BK156"/>
  <c r="BK142"/>
  <c r="J133"/>
  <c r="BK125"/>
  <c r="J164"/>
  <c r="J132"/>
  <c r="J125"/>
  <c r="J154"/>
  <c r="J135"/>
  <c i="8" r="BK201"/>
  <c r="BK185"/>
  <c r="BK152"/>
  <c r="BK130"/>
  <c r="J158"/>
  <c r="J185"/>
  <c r="BK189"/>
  <c r="BK168"/>
  <c r="BK186"/>
  <c r="J155"/>
  <c r="BK124"/>
  <c r="BK163"/>
  <c r="J201"/>
  <c r="J190"/>
  <c r="J179"/>
  <c r="J172"/>
  <c r="BK158"/>
  <c r="J147"/>
  <c r="J128"/>
  <c r="BK182"/>
  <c r="J141"/>
  <c r="BK204"/>
  <c r="BK183"/>
  <c r="BK160"/>
  <c r="BK148"/>
  <c r="BK191"/>
  <c r="BK140"/>
  <c r="J191"/>
  <c r="J137"/>
  <c r="J181"/>
  <c r="J173"/>
  <c r="BK147"/>
  <c r="J123"/>
  <c i="9" r="BK137"/>
  <c r="BK124"/>
  <c i="2" l="1" r="R137"/>
  <c r="R872"/>
  <c r="R950"/>
  <c r="P1150"/>
  <c r="T1212"/>
  <c r="T1371"/>
  <c i="3" r="T177"/>
  <c r="R309"/>
  <c r="R385"/>
  <c i="4" r="BK146"/>
  <c r="J146"/>
  <c r="J101"/>
  <c r="BK203"/>
  <c r="J203"/>
  <c r="J103"/>
  <c r="BK227"/>
  <c r="J227"/>
  <c r="J104"/>
  <c r="BK231"/>
  <c r="J231"/>
  <c r="J105"/>
  <c r="R231"/>
  <c i="5" r="BK124"/>
  <c r="J124"/>
  <c r="J98"/>
  <c r="P146"/>
  <c i="2" r="P319"/>
  <c r="P872"/>
  <c r="BK950"/>
  <c r="J950"/>
  <c r="J107"/>
  <c r="T1070"/>
  <c r="T1137"/>
  <c r="BK1212"/>
  <c r="J1212"/>
  <c r="J112"/>
  <c r="R1400"/>
  <c i="3" r="BK189"/>
  <c r="J189"/>
  <c r="J101"/>
  <c r="P309"/>
  <c r="T345"/>
  <c i="4" r="BK128"/>
  <c r="J128"/>
  <c r="J98"/>
  <c r="R146"/>
  <c r="R203"/>
  <c r="P234"/>
  <c i="5" r="T134"/>
  <c i="6" r="T125"/>
  <c r="R152"/>
  <c r="T164"/>
  <c r="P183"/>
  <c i="7" r="R124"/>
  <c r="T155"/>
  <c r="BK166"/>
  <c r="J166"/>
  <c r="J102"/>
  <c i="2" r="BK137"/>
  <c r="J137"/>
  <c r="J98"/>
  <c r="P557"/>
  <c r="R856"/>
  <c r="P950"/>
  <c r="P1070"/>
  <c r="P1137"/>
  <c r="T1267"/>
  <c i="3" r="T189"/>
  <c r="P295"/>
  <c r="R362"/>
  <c i="4" r="T146"/>
  <c i="5" r="BK134"/>
  <c r="J134"/>
  <c r="J100"/>
  <c i="6" r="T152"/>
  <c i="8" r="R175"/>
  <c i="2" r="T137"/>
  <c r="BK872"/>
  <c r="J872"/>
  <c r="J105"/>
  <c r="R1070"/>
  <c r="R1137"/>
  <c r="P1212"/>
  <c r="BK1400"/>
  <c r="J1400"/>
  <c r="J115"/>
  <c i="3" r="BK228"/>
  <c r="J228"/>
  <c r="J102"/>
  <c r="T295"/>
  <c r="P345"/>
  <c r="P385"/>
  <c i="4" r="BK171"/>
  <c r="J171"/>
  <c r="J102"/>
  <c r="T227"/>
  <c i="5" r="R124"/>
  <c r="R123"/>
  <c i="6" r="P137"/>
  <c r="BK164"/>
  <c r="J164"/>
  <c r="J101"/>
  <c i="7" r="BK155"/>
  <c r="J155"/>
  <c r="J99"/>
  <c i="2" r="R557"/>
  <c r="R989"/>
  <c r="BK1267"/>
  <c r="J1267"/>
  <c r="J113"/>
  <c r="P1371"/>
  <c i="3" r="T132"/>
  <c r="R228"/>
  <c r="P362"/>
  <c i="4" r="P171"/>
  <c r="T234"/>
  <c i="5" r="T146"/>
  <c i="6" r="R168"/>
  <c i="2" r="T319"/>
  <c r="T856"/>
  <c r="BK989"/>
  <c r="J989"/>
  <c r="J108"/>
  <c r="R1150"/>
  <c r="T1400"/>
  <c i="3" r="R132"/>
  <c r="T228"/>
  <c r="R345"/>
  <c i="4" r="R128"/>
  <c r="R127"/>
  <c r="BK234"/>
  <c r="J234"/>
  <c r="J106"/>
  <c i="5" r="R134"/>
  <c i="6" r="R137"/>
  <c i="7" r="T162"/>
  <c i="8" r="P175"/>
  <c i="2" r="T557"/>
  <c r="P989"/>
  <c r="T1150"/>
  <c r="P1400"/>
  <c i="3" r="P132"/>
  <c r="P189"/>
  <c r="BK295"/>
  <c r="J295"/>
  <c r="J103"/>
  <c r="T362"/>
  <c i="4" r="T128"/>
  <c r="T127"/>
  <c i="5" r="P134"/>
  <c r="P133"/>
  <c i="8" r="T175"/>
  <c i="9" r="T125"/>
  <c r="T123"/>
  <c r="T122"/>
  <c r="T121"/>
  <c i="2" r="R319"/>
  <c r="R136"/>
  <c r="BK856"/>
  <c r="J856"/>
  <c r="J102"/>
  <c r="T989"/>
  <c r="R1267"/>
  <c i="3" r="P177"/>
  <c r="BK309"/>
  <c r="J309"/>
  <c r="J106"/>
  <c r="T385"/>
  <c i="4" r="P146"/>
  <c r="P203"/>
  <c r="R227"/>
  <c r="T231"/>
  <c i="5" r="R146"/>
  <c i="6" r="BK125"/>
  <c r="J125"/>
  <c r="J98"/>
  <c r="BK152"/>
  <c r="J152"/>
  <c r="J100"/>
  <c r="T168"/>
  <c r="T183"/>
  <c i="7" r="T124"/>
  <c r="T123"/>
  <c r="BK162"/>
  <c r="J162"/>
  <c r="J100"/>
  <c r="R166"/>
  <c r="R165"/>
  <c i="8" r="T122"/>
  <c r="T121"/>
  <c r="T120"/>
  <c i="2" r="BK557"/>
  <c r="J557"/>
  <c r="J101"/>
  <c r="P856"/>
  <c r="BK1070"/>
  <c r="J1070"/>
  <c r="J109"/>
  <c r="BK1137"/>
  <c r="J1137"/>
  <c r="J110"/>
  <c r="P1267"/>
  <c r="BK1371"/>
  <c r="J1371"/>
  <c r="J114"/>
  <c i="3" r="BK132"/>
  <c r="J132"/>
  <c r="J98"/>
  <c r="P228"/>
  <c r="BK362"/>
  <c r="J362"/>
  <c r="J109"/>
  <c i="4" r="T203"/>
  <c i="5" r="P124"/>
  <c r="P123"/>
  <c r="P122"/>
  <c i="1" r="AU98"/>
  <c i="6" r="P168"/>
  <c i="7" r="P162"/>
  <c i="8" r="R122"/>
  <c r="R121"/>
  <c r="R120"/>
  <c i="9" r="P125"/>
  <c r="P123"/>
  <c r="P122"/>
  <c r="P121"/>
  <c i="1" r="AU102"/>
  <c i="9" r="P139"/>
  <c i="2" r="P137"/>
  <c r="BK319"/>
  <c r="J319"/>
  <c r="J100"/>
  <c r="T872"/>
  <c r="T871"/>
  <c r="T950"/>
  <c r="BK1150"/>
  <c r="J1150"/>
  <c r="J111"/>
  <c r="R1212"/>
  <c r="R1371"/>
  <c i="3" r="BK177"/>
  <c r="J177"/>
  <c r="J100"/>
  <c r="R177"/>
  <c r="T309"/>
  <c r="T308"/>
  <c r="BK385"/>
  <c r="J385"/>
  <c r="J110"/>
  <c i="4" r="R171"/>
  <c r="P231"/>
  <c i="5" r="T124"/>
  <c r="T123"/>
  <c i="6" r="BK137"/>
  <c r="J137"/>
  <c r="J99"/>
  <c r="P164"/>
  <c i="7" r="P166"/>
  <c r="P165"/>
  <c i="8" r="BK122"/>
  <c i="9" r="BK139"/>
  <c r="J139"/>
  <c r="J101"/>
  <c i="6" r="R125"/>
  <c r="P152"/>
  <c r="R164"/>
  <c r="BK183"/>
  <c r="J183"/>
  <c r="J103"/>
  <c i="7" r="P124"/>
  <c r="R155"/>
  <c r="T166"/>
  <c r="T165"/>
  <c i="8" r="BK175"/>
  <c r="J175"/>
  <c r="J99"/>
  <c i="9" r="R125"/>
  <c r="R123"/>
  <c r="R122"/>
  <c r="R121"/>
  <c r="R139"/>
  <c i="3" r="R189"/>
  <c r="R295"/>
  <c r="BK345"/>
  <c r="J345"/>
  <c r="J108"/>
  <c i="4" r="P128"/>
  <c r="P127"/>
  <c r="T171"/>
  <c r="P227"/>
  <c r="R234"/>
  <c i="5" r="BK146"/>
  <c r="J146"/>
  <c r="J101"/>
  <c i="6" r="P125"/>
  <c r="P124"/>
  <c r="P123"/>
  <c i="1" r="AU99"/>
  <c i="6" r="T137"/>
  <c r="BK168"/>
  <c r="J168"/>
  <c r="J102"/>
  <c r="R183"/>
  <c i="7" r="BK124"/>
  <c r="J124"/>
  <c r="J98"/>
  <c r="P155"/>
  <c r="R162"/>
  <c i="8" r="P122"/>
  <c r="P121"/>
  <c r="P120"/>
  <c i="1" r="AU101"/>
  <c i="9" r="BK125"/>
  <c r="J125"/>
  <c r="J99"/>
  <c r="T139"/>
  <c i="2" r="BK308"/>
  <c r="J308"/>
  <c r="J99"/>
  <c i="3" r="BK159"/>
  <c r="J159"/>
  <c r="J99"/>
  <c r="BK339"/>
  <c r="J339"/>
  <c r="J107"/>
  <c i="8" r="BK203"/>
  <c r="J203"/>
  <c r="J100"/>
  <c i="5" r="BK163"/>
  <c r="J163"/>
  <c r="J102"/>
  <c i="9" r="BK136"/>
  <c r="J136"/>
  <c r="J100"/>
  <c i="2" r="BK869"/>
  <c r="J869"/>
  <c r="J103"/>
  <c r="BK945"/>
  <c r="J945"/>
  <c r="J106"/>
  <c i="3" r="BK306"/>
  <c r="J306"/>
  <c r="J104"/>
  <c i="9" r="BK123"/>
  <c r="BK122"/>
  <c r="J122"/>
  <c r="J97"/>
  <c i="4" r="BK144"/>
  <c r="J144"/>
  <c r="J100"/>
  <c i="9" r="J118"/>
  <c r="F117"/>
  <c i="8" r="J122"/>
  <c r="J98"/>
  <c i="9" r="BE129"/>
  <c r="J115"/>
  <c r="J91"/>
  <c r="F118"/>
  <c r="BE137"/>
  <c r="BE140"/>
  <c r="E85"/>
  <c r="BE124"/>
  <c r="BE126"/>
  <c r="BE128"/>
  <c r="BE141"/>
  <c r="BE127"/>
  <c i="7" r="BK123"/>
  <c r="BK165"/>
  <c r="J165"/>
  <c r="J101"/>
  <c i="8" r="F92"/>
  <c r="BE153"/>
  <c r="BE160"/>
  <c r="BE169"/>
  <c r="BE170"/>
  <c r="BE171"/>
  <c r="BE172"/>
  <c r="BE173"/>
  <c r="BE176"/>
  <c r="BE178"/>
  <c r="BE179"/>
  <c r="BE180"/>
  <c r="BE181"/>
  <c r="E110"/>
  <c r="BE129"/>
  <c r="BE194"/>
  <c r="BE183"/>
  <c r="BE186"/>
  <c r="BE204"/>
  <c r="BE134"/>
  <c r="BE184"/>
  <c r="BE185"/>
  <c r="BE187"/>
  <c r="J89"/>
  <c r="F116"/>
  <c r="BE127"/>
  <c r="BE130"/>
  <c r="BE144"/>
  <c r="BE148"/>
  <c r="BE151"/>
  <c r="BE152"/>
  <c r="BE154"/>
  <c r="BE157"/>
  <c r="BE166"/>
  <c r="BE168"/>
  <c r="BE174"/>
  <c r="BE177"/>
  <c r="BE189"/>
  <c r="J116"/>
  <c r="BE123"/>
  <c r="BE128"/>
  <c r="BE138"/>
  <c r="BE140"/>
  <c r="BE159"/>
  <c r="BE197"/>
  <c r="BE199"/>
  <c r="BE200"/>
  <c r="BE126"/>
  <c r="BE137"/>
  <c r="BE163"/>
  <c r="BE164"/>
  <c r="BE165"/>
  <c r="BE190"/>
  <c r="BE195"/>
  <c r="J92"/>
  <c r="BE124"/>
  <c r="BE139"/>
  <c r="BE142"/>
  <c r="BE158"/>
  <c r="BE167"/>
  <c r="BE125"/>
  <c r="BE133"/>
  <c r="BE150"/>
  <c r="BE182"/>
  <c r="BE131"/>
  <c r="BE141"/>
  <c r="BE143"/>
  <c r="BE145"/>
  <c r="BE147"/>
  <c r="BE155"/>
  <c r="BE191"/>
  <c r="BE196"/>
  <c r="BE132"/>
  <c r="BE146"/>
  <c r="BE149"/>
  <c r="BE156"/>
  <c r="BE188"/>
  <c r="BE198"/>
  <c r="BE201"/>
  <c r="BE202"/>
  <c i="7" r="F92"/>
  <c r="J116"/>
  <c r="BE133"/>
  <c r="BE134"/>
  <c r="BE144"/>
  <c r="BE171"/>
  <c r="E85"/>
  <c r="BE130"/>
  <c r="BE129"/>
  <c r="BE135"/>
  <c r="BE148"/>
  <c r="BE154"/>
  <c r="BE159"/>
  <c r="BE160"/>
  <c r="BE131"/>
  <c r="BE136"/>
  <c r="BE142"/>
  <c r="J118"/>
  <c r="BE137"/>
  <c r="BE140"/>
  <c r="BE146"/>
  <c r="BE158"/>
  <c r="BE168"/>
  <c i="6" r="BK124"/>
  <c r="J124"/>
  <c r="J97"/>
  <c i="7" r="J92"/>
  <c r="F118"/>
  <c r="BE150"/>
  <c r="BE161"/>
  <c r="BE167"/>
  <c r="BE169"/>
  <c r="BE170"/>
  <c r="BE138"/>
  <c r="BE156"/>
  <c r="BE125"/>
  <c r="BE132"/>
  <c r="BE143"/>
  <c r="BE149"/>
  <c r="BE151"/>
  <c r="BE153"/>
  <c r="BE141"/>
  <c r="BE126"/>
  <c r="BE127"/>
  <c r="BE128"/>
  <c r="BE145"/>
  <c r="BE157"/>
  <c r="BE163"/>
  <c r="BE164"/>
  <c r="BE139"/>
  <c r="BE147"/>
  <c r="BE152"/>
  <c i="6" r="BE140"/>
  <c r="BE147"/>
  <c r="BE163"/>
  <c r="BE181"/>
  <c r="BE182"/>
  <c r="J89"/>
  <c r="BE145"/>
  <c r="BE146"/>
  <c r="BE153"/>
  <c r="BE176"/>
  <c r="BE187"/>
  <c r="BE143"/>
  <c r="BE165"/>
  <c r="BE169"/>
  <c r="BE129"/>
  <c r="BE138"/>
  <c r="BE167"/>
  <c r="J120"/>
  <c r="BE139"/>
  <c r="BE151"/>
  <c r="BE154"/>
  <c r="BE156"/>
  <c r="BE157"/>
  <c r="BE177"/>
  <c i="5" r="BK123"/>
  <c r="BK122"/>
  <c r="J122"/>
  <c r="BK133"/>
  <c r="J133"/>
  <c r="J99"/>
  <c i="6" r="E85"/>
  <c r="F119"/>
  <c r="BE141"/>
  <c r="BE149"/>
  <c r="BE150"/>
  <c r="BE178"/>
  <c r="BE180"/>
  <c r="J119"/>
  <c r="BE126"/>
  <c r="BE155"/>
  <c r="BE158"/>
  <c r="BE159"/>
  <c r="BE160"/>
  <c r="BE170"/>
  <c r="BE174"/>
  <c r="BE148"/>
  <c r="BE161"/>
  <c r="BE172"/>
  <c r="BE136"/>
  <c r="BE171"/>
  <c r="BE185"/>
  <c r="BE186"/>
  <c r="BE188"/>
  <c r="F92"/>
  <c r="BE132"/>
  <c r="BE135"/>
  <c r="BE142"/>
  <c r="BE166"/>
  <c r="BE173"/>
  <c r="BE179"/>
  <c r="BE144"/>
  <c r="BE162"/>
  <c r="BE175"/>
  <c r="BE184"/>
  <c i="5" r="J92"/>
  <c r="F118"/>
  <c r="BE135"/>
  <c r="BE137"/>
  <c r="BE149"/>
  <c r="F92"/>
  <c r="BE128"/>
  <c r="BE136"/>
  <c r="E85"/>
  <c r="J116"/>
  <c r="BE125"/>
  <c r="BE131"/>
  <c r="BE144"/>
  <c r="BE145"/>
  <c r="BE152"/>
  <c r="BE154"/>
  <c r="BE155"/>
  <c r="BE156"/>
  <c r="J91"/>
  <c r="BE138"/>
  <c r="BE126"/>
  <c r="BE127"/>
  <c r="BE147"/>
  <c r="BE153"/>
  <c i="4" r="BK127"/>
  <c r="J127"/>
  <c r="J97"/>
  <c i="5" r="BE132"/>
  <c r="BE159"/>
  <c r="BE161"/>
  <c r="BE164"/>
  <c r="BE141"/>
  <c r="BE148"/>
  <c r="BE160"/>
  <c r="BE162"/>
  <c i="4" r="J89"/>
  <c r="BE131"/>
  <c r="BE138"/>
  <c r="BE208"/>
  <c r="BE209"/>
  <c r="BE210"/>
  <c r="BE224"/>
  <c r="BE229"/>
  <c r="BE241"/>
  <c r="BE243"/>
  <c r="BE244"/>
  <c r="BE246"/>
  <c r="BE132"/>
  <c r="BE142"/>
  <c r="BE156"/>
  <c r="BE186"/>
  <c r="BE193"/>
  <c r="BE240"/>
  <c r="BE250"/>
  <c r="BE253"/>
  <c r="F91"/>
  <c r="BE154"/>
  <c r="BE157"/>
  <c r="BE212"/>
  <c r="BE220"/>
  <c r="BE230"/>
  <c r="BE235"/>
  <c r="BE247"/>
  <c r="BE249"/>
  <c i="3" r="BK308"/>
  <c r="J308"/>
  <c r="J105"/>
  <c i="4" r="J91"/>
  <c r="F123"/>
  <c r="BE173"/>
  <c r="BE192"/>
  <c r="BE141"/>
  <c r="BE151"/>
  <c r="BE152"/>
  <c r="BE180"/>
  <c r="BE189"/>
  <c r="BE190"/>
  <c r="BE191"/>
  <c r="BE202"/>
  <c r="BE254"/>
  <c i="3" r="BK131"/>
  <c r="BK130"/>
  <c r="J130"/>
  <c i="4" r="J92"/>
  <c r="BE129"/>
  <c r="BE135"/>
  <c r="BE147"/>
  <c r="BE155"/>
  <c r="BE178"/>
  <c r="BE181"/>
  <c r="BE183"/>
  <c r="BE199"/>
  <c r="BE201"/>
  <c r="BE204"/>
  <c r="BE216"/>
  <c r="BE225"/>
  <c r="BE245"/>
  <c r="BE252"/>
  <c r="BE130"/>
  <c r="BE179"/>
  <c r="BE182"/>
  <c r="BE184"/>
  <c r="BE198"/>
  <c r="BE187"/>
  <c r="BE205"/>
  <c r="BE211"/>
  <c r="BE213"/>
  <c r="BE215"/>
  <c r="BE217"/>
  <c r="BE219"/>
  <c r="E85"/>
  <c r="BE148"/>
  <c r="BE149"/>
  <c r="BE153"/>
  <c r="BE158"/>
  <c r="BE164"/>
  <c r="BE172"/>
  <c r="BE188"/>
  <c r="BE196"/>
  <c r="BE206"/>
  <c r="BE218"/>
  <c r="BE221"/>
  <c r="BE226"/>
  <c r="BE232"/>
  <c r="BE233"/>
  <c r="BE239"/>
  <c r="BE251"/>
  <c r="BE145"/>
  <c r="BE150"/>
  <c r="BE160"/>
  <c r="BE163"/>
  <c r="BE228"/>
  <c r="BE237"/>
  <c r="BE238"/>
  <c r="BE248"/>
  <c r="BE165"/>
  <c r="BE167"/>
  <c r="BE168"/>
  <c r="BE170"/>
  <c r="BE197"/>
  <c r="BE200"/>
  <c r="BE207"/>
  <c r="BE214"/>
  <c r="BE159"/>
  <c r="BE166"/>
  <c r="BE169"/>
  <c r="BE174"/>
  <c r="BE175"/>
  <c r="BE176"/>
  <c r="BE177"/>
  <c r="BE185"/>
  <c r="BE236"/>
  <c r="BE242"/>
  <c i="3" r="BE305"/>
  <c r="BE325"/>
  <c r="BE360"/>
  <c r="BE386"/>
  <c r="F91"/>
  <c r="BE277"/>
  <c r="BE376"/>
  <c r="J89"/>
  <c r="J127"/>
  <c r="BE138"/>
  <c r="BE141"/>
  <c r="BE214"/>
  <c r="BE271"/>
  <c r="BE319"/>
  <c r="F92"/>
  <c r="BE133"/>
  <c r="BE184"/>
  <c r="BE195"/>
  <c r="BE229"/>
  <c r="BE288"/>
  <c r="BE296"/>
  <c r="BE367"/>
  <c r="BE379"/>
  <c r="BE389"/>
  <c i="2" r="BK871"/>
  <c r="J871"/>
  <c r="J104"/>
  <c i="3" r="BE149"/>
  <c r="BE178"/>
  <c r="BE254"/>
  <c r="BE330"/>
  <c r="BE346"/>
  <c r="BE358"/>
  <c r="BE383"/>
  <c r="BE384"/>
  <c r="J126"/>
  <c r="BE144"/>
  <c r="BE238"/>
  <c r="BE338"/>
  <c i="2" r="BK136"/>
  <c r="J136"/>
  <c r="J97"/>
  <c i="3" r="BE152"/>
  <c r="BE227"/>
  <c r="BE334"/>
  <c r="BE372"/>
  <c r="E120"/>
  <c r="BE190"/>
  <c r="BE213"/>
  <c r="BE244"/>
  <c r="BE297"/>
  <c r="BE302"/>
  <c r="BE324"/>
  <c r="BE363"/>
  <c r="BE223"/>
  <c r="BE250"/>
  <c r="BE298"/>
  <c r="BE328"/>
  <c r="BE329"/>
  <c r="BE337"/>
  <c r="BE350"/>
  <c r="BE354"/>
  <c r="BE134"/>
  <c r="BE156"/>
  <c r="BE212"/>
  <c r="BE249"/>
  <c r="BE282"/>
  <c r="BE299"/>
  <c r="BE307"/>
  <c r="BE310"/>
  <c r="BE315"/>
  <c r="BE340"/>
  <c r="BE359"/>
  <c r="BE361"/>
  <c r="BE368"/>
  <c r="BE148"/>
  <c r="BE160"/>
  <c i="2" r="BE1151"/>
  <c r="BE1166"/>
  <c r="BE1208"/>
  <c r="BE1230"/>
  <c r="BE1233"/>
  <c r="BE1330"/>
  <c r="BE1338"/>
  <c r="BE1343"/>
  <c r="BE1359"/>
  <c r="BE178"/>
  <c r="BE214"/>
  <c r="BE269"/>
  <c r="BE390"/>
  <c r="BE391"/>
  <c r="BE410"/>
  <c r="BE452"/>
  <c r="BE525"/>
  <c r="BE619"/>
  <c r="BE681"/>
  <c r="BE714"/>
  <c r="BE830"/>
  <c r="BE962"/>
  <c r="BE975"/>
  <c r="BE983"/>
  <c r="BE1031"/>
  <c r="BE1066"/>
  <c r="BE1069"/>
  <c r="BE1079"/>
  <c r="BE1130"/>
  <c r="BE1220"/>
  <c r="BE1240"/>
  <c r="BE1260"/>
  <c r="BE1346"/>
  <c r="BE1369"/>
  <c r="BE1372"/>
  <c r="BE1376"/>
  <c r="BE1384"/>
  <c r="BE1415"/>
  <c r="J92"/>
  <c r="J131"/>
  <c r="BE218"/>
  <c r="BE223"/>
  <c r="BE309"/>
  <c r="BE455"/>
  <c r="BE508"/>
  <c r="BE553"/>
  <c r="BE622"/>
  <c r="BE816"/>
  <c r="BE858"/>
  <c r="BE873"/>
  <c r="BE946"/>
  <c r="BE990"/>
  <c r="BE995"/>
  <c r="BE1059"/>
  <c r="BE1067"/>
  <c r="BE1115"/>
  <c r="BE1143"/>
  <c r="BE1169"/>
  <c r="BE1213"/>
  <c r="BE1239"/>
  <c r="BE1250"/>
  <c r="BE1268"/>
  <c r="BE1294"/>
  <c r="BE1327"/>
  <c r="BE1364"/>
  <c r="BE1370"/>
  <c r="BE1399"/>
  <c r="BE1420"/>
  <c r="BE164"/>
  <c r="BE185"/>
  <c r="BE232"/>
  <c r="BE263"/>
  <c r="BE356"/>
  <c r="BE469"/>
  <c r="BE472"/>
  <c r="BE585"/>
  <c r="BE604"/>
  <c r="BE616"/>
  <c r="BE665"/>
  <c r="BE734"/>
  <c r="BE788"/>
  <c r="BE884"/>
  <c r="BE1010"/>
  <c r="BE1084"/>
  <c r="BE1121"/>
  <c r="BE1149"/>
  <c r="BE1162"/>
  <c r="BE1209"/>
  <c r="BE1219"/>
  <c r="BE1225"/>
  <c r="BE1262"/>
  <c r="BE1269"/>
  <c r="BE1293"/>
  <c r="BE1339"/>
  <c r="BE1351"/>
  <c r="BE1354"/>
  <c r="BE1380"/>
  <c r="BE1423"/>
  <c r="BE1451"/>
  <c r="F91"/>
  <c r="BE169"/>
  <c r="BE409"/>
  <c r="BE417"/>
  <c r="BE420"/>
  <c r="BE460"/>
  <c r="BE531"/>
  <c r="BE562"/>
  <c r="BE656"/>
  <c r="BE673"/>
  <c r="BE746"/>
  <c r="BE771"/>
  <c r="BE784"/>
  <c r="BE859"/>
  <c r="BE1006"/>
  <c r="BE1016"/>
  <c r="BE1032"/>
  <c r="BE1054"/>
  <c r="BE1068"/>
  <c r="BE1071"/>
  <c r="BE1083"/>
  <c r="BE1107"/>
  <c r="BE1136"/>
  <c r="BE1138"/>
  <c r="BE1196"/>
  <c r="BE1401"/>
  <c r="BE1438"/>
  <c r="BE1452"/>
  <c r="F92"/>
  <c r="J129"/>
  <c r="BE197"/>
  <c r="BE208"/>
  <c r="BE407"/>
  <c r="BE414"/>
  <c r="BE757"/>
  <c r="BE866"/>
  <c r="BE870"/>
  <c r="BE951"/>
  <c r="BE987"/>
  <c r="BE1020"/>
  <c r="BE1040"/>
  <c r="BE1088"/>
  <c r="BE1118"/>
  <c r="BE1180"/>
  <c r="BE1195"/>
  <c r="BE1210"/>
  <c r="BE1211"/>
  <c r="BE153"/>
  <c r="BE408"/>
  <c r="BE478"/>
  <c r="BE558"/>
  <c r="BE726"/>
  <c r="BE774"/>
  <c r="BE867"/>
  <c r="BE943"/>
  <c r="BE1023"/>
  <c r="BE1063"/>
  <c r="BE1131"/>
  <c r="BE1135"/>
  <c r="E85"/>
  <c r="BE150"/>
  <c r="BE226"/>
  <c r="BE424"/>
  <c r="BE432"/>
  <c r="BE496"/>
  <c r="BE521"/>
  <c r="BE526"/>
  <c r="BE650"/>
  <c r="BE653"/>
  <c r="BE808"/>
  <c r="BE868"/>
  <c r="BE944"/>
  <c r="BE972"/>
  <c r="BE1036"/>
  <c r="BE1078"/>
  <c r="BE138"/>
  <c r="BE338"/>
  <c r="BE347"/>
  <c r="BE515"/>
  <c r="BE589"/>
  <c r="BE606"/>
  <c r="BE639"/>
  <c r="BE689"/>
  <c r="BE799"/>
  <c r="BE829"/>
  <c r="BE857"/>
  <c r="BE1039"/>
  <c r="BE1089"/>
  <c r="BE1126"/>
  <c r="BE1148"/>
  <c r="BE1184"/>
  <c r="BE190"/>
  <c r="BE284"/>
  <c r="BE329"/>
  <c r="BE372"/>
  <c r="BE860"/>
  <c r="BE940"/>
  <c r="BE979"/>
  <c r="BE1017"/>
  <c r="BE1047"/>
  <c r="BE1092"/>
  <c r="BE1099"/>
  <c r="BE1103"/>
  <c r="BE249"/>
  <c r="BE374"/>
  <c r="BE512"/>
  <c r="BE530"/>
  <c r="BE533"/>
  <c r="BE540"/>
  <c r="BE547"/>
  <c r="BE749"/>
  <c r="BE765"/>
  <c r="BE849"/>
  <c r="BE863"/>
  <c r="BE988"/>
  <c r="BE1085"/>
  <c r="BE1111"/>
  <c r="BE1127"/>
  <c r="BE1205"/>
  <c r="BE146"/>
  <c r="BE295"/>
  <c r="BE303"/>
  <c r="BE320"/>
  <c r="BE484"/>
  <c r="BE519"/>
  <c r="BE556"/>
  <c r="BE706"/>
  <c r="BE737"/>
  <c r="BE742"/>
  <c r="BE793"/>
  <c r="BE912"/>
  <c r="BE1035"/>
  <c r="F35"/>
  <c i="1" r="BB95"/>
  <c i="3" r="F35"/>
  <c i="1" r="BB96"/>
  <c i="4" r="J34"/>
  <c i="1" r="AW97"/>
  <c i="5" r="F35"/>
  <c i="1" r="BB98"/>
  <c i="5" r="J30"/>
  <c i="6" r="F37"/>
  <c i="1" r="BD99"/>
  <c i="7" r="J34"/>
  <c i="1" r="AW100"/>
  <c i="8" r="F37"/>
  <c i="1" r="BD101"/>
  <c i="3" r="F37"/>
  <c i="1" r="BD96"/>
  <c i="3" r="J30"/>
  <c i="5" r="F34"/>
  <c i="1" r="BA98"/>
  <c i="5" r="F36"/>
  <c i="1" r="BC98"/>
  <c i="6" r="F36"/>
  <c i="1" r="BC99"/>
  <c i="7" r="F36"/>
  <c i="1" r="BC100"/>
  <c i="8" r="J34"/>
  <c i="1" r="AW101"/>
  <c i="9" r="F35"/>
  <c i="1" r="BB102"/>
  <c i="3" r="F34"/>
  <c i="1" r="BA96"/>
  <c i="4" r="F37"/>
  <c i="1" r="BD97"/>
  <c i="6" r="F35"/>
  <c i="1" r="BB99"/>
  <c i="7" r="F34"/>
  <c i="1" r="BA100"/>
  <c i="8" r="F36"/>
  <c i="1" r="BC101"/>
  <c i="4" r="F34"/>
  <c i="1" r="BA97"/>
  <c i="5" r="J34"/>
  <c i="1" r="AW98"/>
  <c i="5" r="F37"/>
  <c i="1" r="BD98"/>
  <c i="7" r="F37"/>
  <c i="1" r="BD100"/>
  <c i="8" r="F35"/>
  <c i="1" r="BB101"/>
  <c i="3" r="F36"/>
  <c i="1" r="BC96"/>
  <c i="4" r="F35"/>
  <c i="1" r="BB97"/>
  <c i="6" r="F34"/>
  <c i="1" r="BA99"/>
  <c i="7" r="F35"/>
  <c i="1" r="BB100"/>
  <c i="9" r="J34"/>
  <c i="1" r="AW102"/>
  <c i="9" r="F36"/>
  <c i="1" r="BC102"/>
  <c i="9" r="F34"/>
  <c i="1" r="BA102"/>
  <c i="9" r="F37"/>
  <c i="1" r="BD102"/>
  <c i="2" r="F34"/>
  <c i="1" r="BA95"/>
  <c i="2" r="F36"/>
  <c i="1" r="BC95"/>
  <c i="2" r="J34"/>
  <c i="1" r="AW95"/>
  <c i="3" r="J34"/>
  <c i="1" r="AW96"/>
  <c i="4" r="F36"/>
  <c i="1" r="BC97"/>
  <c i="6" r="J34"/>
  <c i="1" r="AW99"/>
  <c i="8" r="F34"/>
  <c i="1" r="BA101"/>
  <c i="2" r="F37"/>
  <c i="1" r="BD95"/>
  <c i="3" l="1" r="T131"/>
  <c r="T130"/>
  <c i="6" r="T124"/>
  <c r="T123"/>
  <c i="2" r="P136"/>
  <c i="6" r="R124"/>
  <c r="R123"/>
  <c i="4" r="P143"/>
  <c r="P126"/>
  <c i="1" r="AU97"/>
  <c i="3" r="R308"/>
  <c i="7" r="T122"/>
  <c i="3" r="P131"/>
  <c r="R131"/>
  <c r="R130"/>
  <c i="8" r="BK121"/>
  <c r="BK120"/>
  <c r="J120"/>
  <c i="4" r="R143"/>
  <c r="R126"/>
  <c i="7" r="P123"/>
  <c r="P122"/>
  <c i="1" r="AU100"/>
  <c i="5" r="R133"/>
  <c r="R122"/>
  <c i="2" r="T136"/>
  <c r="T135"/>
  <c i="4" r="T143"/>
  <c r="T126"/>
  <c i="7" r="R123"/>
  <c r="R122"/>
  <c i="5" r="T133"/>
  <c r="T122"/>
  <c i="2" r="P871"/>
  <c i="3" r="P308"/>
  <c i="2" r="R871"/>
  <c r="R135"/>
  <c i="9" r="BK121"/>
  <c r="J121"/>
  <c r="J96"/>
  <c r="J123"/>
  <c r="J98"/>
  <c i="4" r="BK143"/>
  <c r="J143"/>
  <c r="J99"/>
  <c i="7" r="BK122"/>
  <c r="J122"/>
  <c r="J123"/>
  <c r="J97"/>
  <c i="6" r="BK123"/>
  <c r="J123"/>
  <c r="J96"/>
  <c i="1" r="AG98"/>
  <c i="5" r="J123"/>
  <c r="J97"/>
  <c r="J96"/>
  <c i="1" r="AG96"/>
  <c i="3" r="J131"/>
  <c r="J97"/>
  <c r="J96"/>
  <c i="2" r="BK135"/>
  <c r="J135"/>
  <c i="4" r="J33"/>
  <c i="1" r="AV97"/>
  <c r="AT97"/>
  <c i="7" r="F33"/>
  <c i="1" r="AZ100"/>
  <c r="BD94"/>
  <c r="W33"/>
  <c i="2" r="J33"/>
  <c i="1" r="AV95"/>
  <c r="AT95"/>
  <c i="3" r="J33"/>
  <c i="1" r="AV96"/>
  <c r="AT96"/>
  <c r="AN96"/>
  <c i="8" r="J30"/>
  <c i="1" r="AG101"/>
  <c i="3" r="F33"/>
  <c i="1" r="AZ96"/>
  <c i="2" r="F33"/>
  <c i="1" r="AZ95"/>
  <c i="2" r="J30"/>
  <c i="1" r="AG95"/>
  <c i="5" r="F33"/>
  <c i="1" r="AZ98"/>
  <c i="7" r="J33"/>
  <c i="1" r="AV100"/>
  <c r="AT100"/>
  <c r="BA94"/>
  <c r="AW94"/>
  <c r="AK30"/>
  <c r="BB94"/>
  <c r="AX94"/>
  <c i="5" r="J33"/>
  <c i="1" r="AV98"/>
  <c r="AT98"/>
  <c r="AN98"/>
  <c i="8" r="J33"/>
  <c i="1" r="AV101"/>
  <c r="AT101"/>
  <c r="AN101"/>
  <c i="4" r="F33"/>
  <c i="1" r="AZ97"/>
  <c i="6" r="F33"/>
  <c i="1" r="AZ99"/>
  <c i="7" r="J30"/>
  <c i="1" r="AG100"/>
  <c i="8" r="F33"/>
  <c i="1" r="AZ101"/>
  <c i="6" r="J33"/>
  <c i="1" r="AV99"/>
  <c r="AT99"/>
  <c i="9" r="J33"/>
  <c i="1" r="AV102"/>
  <c r="AT102"/>
  <c i="9" r="F33"/>
  <c i="1" r="AZ102"/>
  <c r="BC94"/>
  <c r="W32"/>
  <c i="2" l="1" r="P135"/>
  <c i="1" r="AU95"/>
  <c i="3" r="P130"/>
  <c i="1" r="AU96"/>
  <c i="4" r="BK126"/>
  <c r="J126"/>
  <c i="8" r="J121"/>
  <c r="J97"/>
  <c r="J96"/>
  <c i="1" r="AN100"/>
  <c i="8" r="J39"/>
  <c i="7" r="J96"/>
  <c r="J39"/>
  <c i="4" r="J96"/>
  <c i="5" r="J39"/>
  <c i="1" r="AN95"/>
  <c i="2" r="J96"/>
  <c i="3" r="J39"/>
  <c i="2" r="J39"/>
  <c i="6" r="J30"/>
  <c i="1" r="AG99"/>
  <c r="W31"/>
  <c r="AY94"/>
  <c r="AZ94"/>
  <c r="AV94"/>
  <c r="AK29"/>
  <c i="4" r="J30"/>
  <c i="1" r="AG97"/>
  <c r="AN97"/>
  <c i="9" r="J30"/>
  <c i="1" r="AG102"/>
  <c r="W30"/>
  <c i="9" l="1" r="J39"/>
  <c i="4" r="J39"/>
  <c i="6" r="J39"/>
  <c i="1" r="AN99"/>
  <c r="AN102"/>
  <c r="AG94"/>
  <c r="AK26"/>
  <c r="AT94"/>
  <c r="AN94"/>
  <c r="AU94"/>
  <c r="W29"/>
  <c l="1"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<sst xmlns="http://schemas.openxmlformats.org/spreadsheetml/2006/main">
  <si>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</si>
  <si>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</si>
  <si>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</si>
  <si>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</si>
  <si>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</si>
  <si>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{ba3d7442-0e2e-4582-83a3-f696053cbfb2}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</si>
  <si>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</si>
  <si>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</si>
  <si>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</si>
  <si>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</si>
  <si>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</si>
  <si>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</si>
  <si>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</si>
  <si>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</si>
  <si>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PA635230001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</si>
  <si>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</si>
  <si>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</si>
  <si>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provozních objektů v obvodu OŘ OVA 2023 - Ostrava ADM Skladištní - vnitřní stavební úpravy 2. etapa</t>
  </si>
  <si>
    <t>KSO:</t>
  </si>
  <si>
    <t>CC-CZ:</t>
  </si>
  <si>
    <t>Místo:</t>
  </si>
  <si>
    <t xml:space="preserve"> </t>
  </si>
  <si>
    <t>Datum:</t>
  </si>
  <si>
    <t>17. 3. 2023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</si>
  <si>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</si>
  <si>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</si>
  <si>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</si>
  <si>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</si>
  <si>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</si>
  <si>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</si>
  <si>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</si>
  <si>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</si>
  <si>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</si>
  <si>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CS ÚRS 2023 01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</si>
  <si>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</si>
  <si>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</si>
  <si>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</si>
  <si>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</si>
  <si>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</si>
  <si>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</si>
  <si>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</si>
  <si>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</si>
  <si>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</si>
  <si>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</si>
  <si>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</si>
  <si>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</si>
  <si>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</si>
  <si>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</si>
  <si>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</si>
  <si>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</si>
  <si>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</si>
  <si>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</si>
  <si>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</si>
  <si>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</si>
  <si>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</si>
  <si>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</si>
  <si>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</si>
  <si>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</si>
  <si>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</si>
  <si>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</si>
  <si>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</si>
  <si>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</si>
  <si>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</si>
  <si>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</si>
  <si>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</si>
  <si>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</si>
  <si>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</si>
  <si>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</si>
  <si>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</si>
  <si>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</si>
  <si>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</si>
  <si>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</si>
  <si>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</si>
  <si>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</si>
  <si>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</si>
  <si>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</si>
  <si>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</si>
  <si>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</si>
  <si>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</si>
  <si>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1403</t>
  </si>
  <si>
    <t>SO 01 - Administrativní budova - E.2.1 - Pozemní objekty budov _ II.ETAPA</t>
  </si>
  <si>
    <t>STA</t>
  </si>
  <si>
    <t>1</t>
  </si>
  <si>
    <t>{0298ef55-335e-4908-a80a-df3dbf4dd393}</t>
  </si>
  <si>
    <t>2</t>
  </si>
  <si>
    <t>1404</t>
  </si>
  <si>
    <t>SO 01 - Administrativní budova - E.2.1 - Stavební úpravy u dešťové kanalizace _ II.ETAPA</t>
  </si>
  <si>
    <t>{ea4f4efc-1ee2-45c9-a724-91f9506e1696}</t>
  </si>
  <si>
    <t>1405</t>
  </si>
  <si>
    <t>SO 01 - E.2.6 ZTI - Vnitřní zdravotechnika _ II.ETAPA</t>
  </si>
  <si>
    <t>{1df3d242-a9cf-4d97-8677-9256cd5bb43f}</t>
  </si>
  <si>
    <t>1406</t>
  </si>
  <si>
    <t>SO 01 - E.2.6 ZTI - Vnitřní dešťová kanalizace - II.ETAPA</t>
  </si>
  <si>
    <t>{95cd94cc-7b11-4e4d-b718-2f7334175542}</t>
  </si>
  <si>
    <t>1408</t>
  </si>
  <si>
    <t>SO 01 - E.2.7 - Vytápění _ II.ETAPA</t>
  </si>
  <si>
    <t>{f5c97aa4-585b-468c-840e-99f9bf3cce9c}</t>
  </si>
  <si>
    <t>1409</t>
  </si>
  <si>
    <t xml:space="preserve">SO 01 - E.2.8  Vzduchotechnická zařízení - II.ETAPA</t>
  </si>
  <si>
    <t>{b2ba743a-b814-4e87-951c-3067f9d1e091}</t>
  </si>
  <si>
    <t>1410</t>
  </si>
  <si>
    <t>SO 01 - E.2.10 Umělé osvětlení a vnitřní silnoproudé rozvody _ II.ETAPA</t>
  </si>
  <si>
    <t>{3bf4018d-5fec-494e-8a49-caa6dcd3978a}</t>
  </si>
  <si>
    <t>1430</t>
  </si>
  <si>
    <t>Vedlejší rozpočtové náklady _ II.ETAPA</t>
  </si>
  <si>
    <t>{4e6074d8-e5e5-4694-94f6-843be40922e0}</t>
  </si>
  <si>
    <t>KRYCÍ LIST SOUPISU PRACÍ</t>
  </si>
  <si>
    <t>Objekt:</t>
  </si>
  <si>
    <t>1403 - SO 01 - Administrativní budova - E.2.1 - Pozemní objekty budov _ II.ETAPA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</si>
  <si>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</si>
  <si>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</si>
  <si>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</si>
  <si>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</si>
  <si>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</si>
  <si>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</si>
  <si>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</si>
  <si>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</si>
  <si>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</si>
  <si>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</si>
  <si>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</si>
  <si>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</si>
  <si>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</si>
  <si>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</si>
  <si>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</si>
  <si>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</si>
  <si>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</si>
  <si>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</si>
  <si>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</si>
  <si>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</si>
  <si>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</si>
  <si>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</si>
  <si>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</si>
  <si>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</si>
  <si>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</si>
  <si>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</si>
  <si>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</si>
  <si>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</si>
  <si>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</si>
  <si>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</si>
  <si>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</si>
  <si>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</si>
  <si>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</si>
  <si>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</si>
  <si>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</si>
  <si>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</si>
  <si>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</si>
  <si>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</si>
  <si>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</si>
  <si>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</si>
  <si>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</si>
  <si>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</si>
  <si>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</si>
  <si>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311272125</t>
  </si>
  <si>
    <t>Zdivo z pórobetonových tvárnic na pero a drážku přes P2 do P4 do 450 kg/m3 na tenkovrstvou maltu tl 250 m</t>
  </si>
  <si>
    <t>m2</t>
  </si>
  <si>
    <t>4</t>
  </si>
  <si>
    <t>VV</t>
  </si>
  <si>
    <t>"1.NP sociálky a dle dispozice</t>
  </si>
  <si>
    <t>(0,95+1,125-0,40+0,875+1,20-0,40+0,15+0,25)*(3,35+0,10)</t>
  </si>
  <si>
    <t>"2.NP dtto</t>
  </si>
  <si>
    <t>(0,70+1,80)*(3,05+0,10)</t>
  </si>
  <si>
    <t>"3.NP sociálky</t>
  </si>
  <si>
    <t>Součet</t>
  </si>
  <si>
    <t>317142422</t>
  </si>
  <si>
    <t>Překlad nenosný pórobetonový š 100 mm v do 250 mm na tenkovrstvou maltu dl přes 1000 do 1250 mm</t>
  </si>
  <si>
    <t>kus</t>
  </si>
  <si>
    <t>317234410</t>
  </si>
  <si>
    <t>Vyzdívka mezi nosníky z cihel pálených na MC</t>
  </si>
  <si>
    <t>m3</t>
  </si>
  <si>
    <t>6</t>
  </si>
  <si>
    <t>"rozvaděče - IPE 100" (1,20*2)*0,30*0,10</t>
  </si>
  <si>
    <t>317941121</t>
  </si>
  <si>
    <t>Osazování ocelových válcovaných nosníků na zdivu I, IE, U, UE nebo L do č. 12 nebo výšky do 120 mm</t>
  </si>
  <si>
    <t>t</t>
  </si>
  <si>
    <t>8</t>
  </si>
  <si>
    <t>"1.NP sociálky a dle dispozice - IPE 120</t>
  </si>
  <si>
    <t>(2,30+1,70*3)*10,60/1000</t>
  </si>
  <si>
    <t>"IPE 100" (1,20*2+1,00*4)*8,10/1000</t>
  </si>
  <si>
    <t>Mezisoučet</t>
  </si>
  <si>
    <t>"2.NP sociálky - IPE 120</t>
  </si>
  <si>
    <t>(2,20*2)*10,60/1000</t>
  </si>
  <si>
    <t xml:space="preserve">"3.NP sociálky  - IPE 120</t>
  </si>
  <si>
    <t>5</t>
  </si>
  <si>
    <t>M</t>
  </si>
  <si>
    <t>13010742</t>
  </si>
  <si>
    <t>ocel profilová jakost S235JR (11 375) průřez IPE 100</t>
  </si>
  <si>
    <t>10</t>
  </si>
  <si>
    <t>P</t>
  </si>
  <si>
    <t>Poznámka k položce:_x000d_
Hmotnost: 8,10 kg/m</t>
  </si>
  <si>
    <t>"1.NP sociálky, dílny a dle dispozice</t>
  </si>
  <si>
    <t>( 1,20*2+1,00*4)*8,10/1000*1,08</t>
  </si>
  <si>
    <t>13010744</t>
  </si>
  <si>
    <t>ocel profilová jakost S235JR (11 375) průřez IPE 120</t>
  </si>
  <si>
    <t>12</t>
  </si>
  <si>
    <t>Poznámka k položce:_x000d_
Hmotnost: 10,60 kg/m</t>
  </si>
  <si>
    <t>(1,70*3+2,30)*10,60/1000*1,08</t>
  </si>
  <si>
    <t>(2,20*2)*10,60/1000*1,08</t>
  </si>
  <si>
    <t>"3.NP dtto</t>
  </si>
  <si>
    <t>7</t>
  </si>
  <si>
    <t>-1877156622</t>
  </si>
  <si>
    <t>(3,6*2)*10,60/1000</t>
  </si>
  <si>
    <t>-515974334</t>
  </si>
  <si>
    <t>9</t>
  </si>
  <si>
    <t>1585319135</t>
  </si>
  <si>
    <t>(3,6*2)*10,60/1000*1,08</t>
  </si>
  <si>
    <t>317944321</t>
  </si>
  <si>
    <t>Válcované nosníky do č.12 dodatečně osazované do připravených otvorů</t>
  </si>
  <si>
    <t>14</t>
  </si>
  <si>
    <t>(1,10+1,20*3)*8,10/1000</t>
  </si>
  <si>
    <t>"2.NP sociálky - IPE 100</t>
  </si>
  <si>
    <t>(1,10+1,20*2)*8,10/1000</t>
  </si>
  <si>
    <t>"3.NP sociálky a ostatní - IPE 100</t>
  </si>
  <si>
    <t>(1,10+1,20*4)*8,10/1000</t>
  </si>
  <si>
    <t>"rozvaděče - IPE 100" (1,20*2)*8,10/1000</t>
  </si>
  <si>
    <t>11</t>
  </si>
  <si>
    <t>1452000459</t>
  </si>
  <si>
    <t>340236211</t>
  </si>
  <si>
    <t>Zazdívka otvorů v příčkách nebo stěnách pl přes 0,0225 do 0,09 m2 cihlami plnými tl do 100 mm</t>
  </si>
  <si>
    <t>16</t>
  </si>
  <si>
    <t xml:space="preserve">"zazdívka u prostupu VZT v 3.NP nad podhledem nad m.č. 1P34 přes obvod.souvrství" </t>
  </si>
  <si>
    <t>"z obou stran " 1+1</t>
  </si>
  <si>
    <t>13</t>
  </si>
  <si>
    <t>340271005</t>
  </si>
  <si>
    <t>Zazdívka otvorů v příčkách nebo stěnách pl přes 1 do 4 m2 tvárnicemi pórobetonovými tl 50 mm</t>
  </si>
  <si>
    <t>18</t>
  </si>
  <si>
    <t>"obezdívky mimo dešťové svody - dle skutečnosti</t>
  </si>
  <si>
    <t>"3.NP</t>
  </si>
  <si>
    <t xml:space="preserve">(0,40+0,45*2-0,05*2)*3,15 </t>
  </si>
  <si>
    <t>340271025</t>
  </si>
  <si>
    <t>Zazdívka otvorů v příčkách nebo stěnách pl přes 1 do 4 m2 tvárnicemi pórobetonovými tl 100 mm</t>
  </si>
  <si>
    <t>20</t>
  </si>
  <si>
    <t xml:space="preserve">"2.NP - dozdívka"   0,90*3,05</t>
  </si>
  <si>
    <t>340271045</t>
  </si>
  <si>
    <t>Zazdívka otvorů v příčkách nebo stěnách pl přes 1 do 4 m2 tvárnicemi pórobetonovými tl 150 mm</t>
  </si>
  <si>
    <t>22</t>
  </si>
  <si>
    <t>0,80*2,00 + 1,05*2,85-0,80*1,97 +0,70*2,00</t>
  </si>
  <si>
    <t>"2.NP + 3.NP"</t>
  </si>
  <si>
    <t>0,70*2,02 + 0,90*2,02*2</t>
  </si>
  <si>
    <t>342272205</t>
  </si>
  <si>
    <t>Příčka z pórobetonových hladkých tvárnic na tenkovrstvou maltu tl 50 mm</t>
  </si>
  <si>
    <t>24</t>
  </si>
  <si>
    <t xml:space="preserve">"m.č. 0P08"  (0,60+0,63*2+0,70)*(3,35+0,10)</t>
  </si>
  <si>
    <t xml:space="preserve">"ostatní (mimo dešťové svody)" </t>
  </si>
  <si>
    <t>(0,59+0,50+0,24+0,40*2+0,25+0,30+0,95+0,30)*(3,35+0,10)</t>
  </si>
  <si>
    <t>"2.NP sociálky a dle dispozice</t>
  </si>
  <si>
    <t>0,90*(3,05+0,10) +(0,60+0,80-0,05)*(3,15+0,10)</t>
  </si>
  <si>
    <t>(0,51*2-0,20+0,54)*(3,05+0,10)</t>
  </si>
  <si>
    <t>(0,55*2+0,40)*(3,05+0,10)</t>
  </si>
  <si>
    <t>"3.NP sociálky a dle dispozice</t>
  </si>
  <si>
    <t>0,85*3,15</t>
  </si>
  <si>
    <t>(0,63+0,615*2-0,05*2)*3,15</t>
  </si>
  <si>
    <t>17</t>
  </si>
  <si>
    <t>342272225</t>
  </si>
  <si>
    <t>Příčka z pórobetonových hladkých tvárnic na tenkovrstvou maltu tl 100 mm</t>
  </si>
  <si>
    <t>26</t>
  </si>
  <si>
    <t>(3,45+3,60-0,40+1,80)*(3,15+0,10) +1,00*2,10*2 +0,90*0,25*2</t>
  </si>
  <si>
    <t>-0,70*1,97*2</t>
  </si>
  <si>
    <t>(1,45)*(3,35+0,10) -0,80*1,97</t>
  </si>
  <si>
    <t>(0,795+0,475+1,20+0,95+0,10)*(3,35+0,10)+0,50*2,10 -0,80*1,97</t>
  </si>
  <si>
    <t>"2.NP sociálky</t>
  </si>
  <si>
    <t xml:space="preserve">(1,625-0,90)*(2,00+0,10) </t>
  </si>
  <si>
    <t>(2,90-0,40 +1,625-0,80)*3,15</t>
  </si>
  <si>
    <t>342272235</t>
  </si>
  <si>
    <t>Příčka z pórobetonových hladkých tvárnic na tenkovrstvou maltu tl 125 mm</t>
  </si>
  <si>
    <t>28</t>
  </si>
  <si>
    <t>(2,10+2,35+0,15+0,90+0,10)*(3,05+0,10) -1,785*2,08*2</t>
  </si>
  <si>
    <t>(2,40+2,20)*(3,05+0,10) - 1,785*2,08*2</t>
  </si>
  <si>
    <t>19</t>
  </si>
  <si>
    <t>342272245</t>
  </si>
  <si>
    <t>Příčka z pórobetonových hladkých tvárnic na tenkovrstvou maltu tl 150 mm</t>
  </si>
  <si>
    <t>30</t>
  </si>
  <si>
    <t>1,70*(3,35+0,10)</t>
  </si>
  <si>
    <t>(1,87+0,15+1,45+0,15+2,38*2)*(3,35+0,10) -0,40*0,50*2</t>
  </si>
  <si>
    <t>-1,785*2,08</t>
  </si>
  <si>
    <t>(1,15+0,15+0,10*2)*(3,05+0,10)</t>
  </si>
  <si>
    <t>(1,99+0,93+0,025*2)*(3,05+0,10)</t>
  </si>
  <si>
    <t>(2,15+0,15*2+0,10*2)*3,15</t>
  </si>
  <si>
    <t>(0,93*2+0,025*2)*(3,05+0,10)</t>
  </si>
  <si>
    <t>346244381</t>
  </si>
  <si>
    <t>Plentování jednostranné v do 200 mm válcovaných nosníků cihlami</t>
  </si>
  <si>
    <t>32</t>
  </si>
  <si>
    <t>(1,70*1+2,30)*0,12*2 + (1,20*1+1,00*4+1,10+1,20*4)*0,10*2</t>
  </si>
  <si>
    <t>"2.NP sociálky - IPE 100 + 120</t>
  </si>
  <si>
    <t>(2,20*2)*0,12*2 + 1,10*0,10*2 +1,20*0,10*2*2</t>
  </si>
  <si>
    <t>"3.NP sociálky a na chodbě - IPE 120 + 100</t>
  </si>
  <si>
    <t>(2,20*2)*0,12*2 + 1,10*0,10*2 +1,20*0,10*2*4</t>
  </si>
  <si>
    <t>"rozvaděče - IPE 100" (1,20*2)*0,10</t>
  </si>
  <si>
    <t>349231811</t>
  </si>
  <si>
    <t>Přizdívka ostění s ozubem z cihel tl přes 80 do 150 mm</t>
  </si>
  <si>
    <t>34</t>
  </si>
  <si>
    <t>0,15*2,00*2*(4+1) +0,30*2,63</t>
  </si>
  <si>
    <t xml:space="preserve">0,15*2,00*2*4  + 0,10*2,00*2</t>
  </si>
  <si>
    <t>0,15*2,00*2*4 + 0,10*2,00*2</t>
  </si>
  <si>
    <t>342291141</t>
  </si>
  <si>
    <t>Ukotvení příček expanzní cementovou maltou tl příčky do 100 mm</t>
  </si>
  <si>
    <t>m</t>
  </si>
  <si>
    <t>36</t>
  </si>
  <si>
    <t>"podchycení stropní kce - jednotlivé kce"</t>
  </si>
  <si>
    <t>" podlití OK expanzní maltou</t>
  </si>
  <si>
    <t>"UPE 120" 4,84</t>
  </si>
  <si>
    <t>Vodorovné konstrukce</t>
  </si>
  <si>
    <t>23</t>
  </si>
  <si>
    <t>411386611</t>
  </si>
  <si>
    <t>Zabetonování prostupů v instalačních šachtách ze suchých směsí pl do 0,09 m2 ve stropech</t>
  </si>
  <si>
    <t>38</t>
  </si>
  <si>
    <t>"mimo dešťové svody</t>
  </si>
  <si>
    <t>"nad 1.NP" 5</t>
  </si>
  <si>
    <t>"nad 2.NP" 3</t>
  </si>
  <si>
    <t>"u podchycení stropní kce - jednotlivé kce ( mimo stávající prostupy !)"</t>
  </si>
  <si>
    <t>"1.NP " 3</t>
  </si>
  <si>
    <t>"2.NP " 3</t>
  </si>
  <si>
    <t>Úpravy povrchů, podlahy a osazování výplní</t>
  </si>
  <si>
    <t>611131121</t>
  </si>
  <si>
    <t>Penetrační disperzní nátěr vnitřních stropů nanášený ručně</t>
  </si>
  <si>
    <t>40</t>
  </si>
  <si>
    <t>"1.NP sociálky (mimo podhledy)</t>
  </si>
  <si>
    <t>7,90</t>
  </si>
  <si>
    <t>"2.NP sociálky (mimo podhledy) - m.č. 1P07</t>
  </si>
  <si>
    <t>14,90</t>
  </si>
  <si>
    <t>"3.NP sociálky (mimo podhledy) - m.č. 2P04</t>
  </si>
  <si>
    <t>15,72</t>
  </si>
  <si>
    <t>25</t>
  </si>
  <si>
    <t>611142001</t>
  </si>
  <si>
    <t>Potažení vnitřních stropů sklovláknitým pletivem vtlačeným do tenkovrstvé hmoty</t>
  </si>
  <si>
    <t>42</t>
  </si>
  <si>
    <t>611311131</t>
  </si>
  <si>
    <t>Potažení vnitřních rovných stropů vápenným štukem tloušťky do 3 mm</t>
  </si>
  <si>
    <t>44</t>
  </si>
  <si>
    <t>27</t>
  </si>
  <si>
    <t>611325412</t>
  </si>
  <si>
    <t>Oprava vnitřní vápenocementové hladké omítky stropů v rozsahu plochy přes 10 do 30 %</t>
  </si>
  <si>
    <t>46</t>
  </si>
  <si>
    <t>612131121</t>
  </si>
  <si>
    <t>Penetrační disperzní nátěr vnitřních stěn nanášený ručně</t>
  </si>
  <si>
    <t>48</t>
  </si>
  <si>
    <t>"1.NP - sociálka 0P08</t>
  </si>
  <si>
    <t>1,50*2,20-0,80*1,97</t>
  </si>
  <si>
    <t>(4,62+1,75+0,63)*2*(3,35-2,00) -1,20*(1,50-0,70)+(1,20+0,80*2)*0,25</t>
  </si>
  <si>
    <t xml:space="preserve">"2.NP - sociálka 1P07 </t>
  </si>
  <si>
    <t>((3,35+4,675+0,10+0,05)*2-0,40)*3,05-0,80*1,97-1,20*1,95*2+(1,20+1,95*2)*0,25*2</t>
  </si>
  <si>
    <t>-(2,475+0,05+0,60)*0,60</t>
  </si>
  <si>
    <t xml:space="preserve">(0,80+0,60)*2,70 </t>
  </si>
  <si>
    <t>(0,40+0,55+0,65-0,05*2)*3,05</t>
  </si>
  <si>
    <t>"3.NP - sociálka 2P04 (mimo obklady a dešťové svody)</t>
  </si>
  <si>
    <t>(4,675+3,70+0,125+0,65)*2*3,05-0,80*1,97-1,20*1,95*2+(1,20+1,95*2)*0,25*2</t>
  </si>
  <si>
    <t>-(2,475+0,60*2)*0,60</t>
  </si>
  <si>
    <t>29</t>
  </si>
  <si>
    <t>-166442844</t>
  </si>
  <si>
    <t>8*1,5*1,5</t>
  </si>
  <si>
    <t>612142001</t>
  </si>
  <si>
    <t>Potažení vnitřních stěn sklovláknitým pletivem vtlačeným do tenkovrstvé hmoty</t>
  </si>
  <si>
    <t>50</t>
  </si>
  <si>
    <t>31</t>
  </si>
  <si>
    <t>631490806</t>
  </si>
  <si>
    <t>612311131</t>
  </si>
  <si>
    <t>Potažení vnitřních stěn vápenným štukem tloušťky do 3 mm</t>
  </si>
  <si>
    <t>52</t>
  </si>
  <si>
    <t>33</t>
  </si>
  <si>
    <t>497702256</t>
  </si>
  <si>
    <t>612321111</t>
  </si>
  <si>
    <t>Vápenocementová omítka hrubá jednovrstvá zatřená vnitřních stěn nanášená ručně</t>
  </si>
  <si>
    <t>-1023472739</t>
  </si>
  <si>
    <t>35</t>
  </si>
  <si>
    <t>612321191</t>
  </si>
  <si>
    <t>Příplatek k vápenocementové omítce vnitřních stěn za každých dalších 5 mm tloušťky ručně</t>
  </si>
  <si>
    <t>-589200220</t>
  </si>
  <si>
    <t>612325101</t>
  </si>
  <si>
    <t>Vápenocementová hrubá omítka rýh ve stěnách š do 150 mm</t>
  </si>
  <si>
    <t>54</t>
  </si>
  <si>
    <t>"dtto silnoproud cca" 10,00</t>
  </si>
  <si>
    <t xml:space="preserve">"ostatní řemesla cca"  5,00</t>
  </si>
  <si>
    <t>37</t>
  </si>
  <si>
    <t>612325221</t>
  </si>
  <si>
    <t>Vápenocementová štuková omítka malých ploch do 0,09 m2 na stěnách</t>
  </si>
  <si>
    <t>56</t>
  </si>
  <si>
    <t>"u prostupu VZT v 3.NP nad podhledem ve velíně přes obvod.souvrství" 1</t>
  </si>
  <si>
    <t>-1137470779</t>
  </si>
  <si>
    <t>39</t>
  </si>
  <si>
    <t>612325225</t>
  </si>
  <si>
    <t>Vápenocementová štuková omítka malých ploch přes 1 do 4 m2 na stěnách</t>
  </si>
  <si>
    <t>58</t>
  </si>
  <si>
    <t>"zazdívky 2.NP mimo plošné opravy " 2</t>
  </si>
  <si>
    <t>"zazdívky 3.NP mimo plošné opravy a po obkladech" 2</t>
  </si>
  <si>
    <t>612325302</t>
  </si>
  <si>
    <t>Vápenocementová štuková omítka ostění nebo nadpraží</t>
  </si>
  <si>
    <t>60</t>
  </si>
  <si>
    <t xml:space="preserve">"1.NP - mimo opravované omítky" </t>
  </si>
  <si>
    <t xml:space="preserve">(1,00+2,00*2)*0,15*5 </t>
  </si>
  <si>
    <t xml:space="preserve">"2.NP - mimo opravované omítky" </t>
  </si>
  <si>
    <t>(1,00+2,00*2)*0,15*4</t>
  </si>
  <si>
    <t xml:space="preserve">"3.NP - mimo opravované omítky" </t>
  </si>
  <si>
    <t>41</t>
  </si>
  <si>
    <t>612325412</t>
  </si>
  <si>
    <t>Oprava vnitřní vápenocementové hladké omítky stěn v rozsahu plochy přes 10 do 30 %</t>
  </si>
  <si>
    <t>62</t>
  </si>
  <si>
    <t>"1.NP sociálky (původní povrchy po odbourání)</t>
  </si>
  <si>
    <t>(4,58+1,50+1,95)*2*3,15-0,80*1,97-0,70*1,97-1,20*1,50*2+(1,20+1,50*2)*0,25*2</t>
  </si>
  <si>
    <t>((1,75+4,57)*2-0,40)*3,35-0,70*1,97-1,20*1,50+(1,20+1,50*2)*0,25</t>
  </si>
  <si>
    <t>((3,36+0,60+3,105+4,58)*2-1,70)*3,35 +(0,255+0,15+0,60+0,40)*2*2,85</t>
  </si>
  <si>
    <t>-0,90*2,02*2-0,80*2,02-0,80*1,97 -1,20*1,50*4+(1,20+1,50*2)*0,25*4</t>
  </si>
  <si>
    <t>4,58*0,50*2+1,70*0,50</t>
  </si>
  <si>
    <t>"2.NP sociálky (původní povrchy po odbourání)</t>
  </si>
  <si>
    <t>((2,00+1,70+1,45+1,40+0,10*2+0,15+4,675+1,575*2)*2-0,54-0,20)*2,65</t>
  </si>
  <si>
    <t>-1,20*1,95*4+(1,20+1,95*2)*0,25*4 -0,80*1,97*2 -0,70*1,97</t>
  </si>
  <si>
    <t>"3.NP sociálky (původní povrchy po odbourání)</t>
  </si>
  <si>
    <t>((4,675+3,70+0,125+0,15)*2-0,40)*3,05-0,80*1,97-1,20*1,95*2+(1,20+1,95*2)*0,25*2</t>
  </si>
  <si>
    <t>((6,90+4,675+1,575*2)*2-0,63+0,40)*2,65</t>
  </si>
  <si>
    <t>-938110670</t>
  </si>
  <si>
    <t>43</t>
  </si>
  <si>
    <t>619991001</t>
  </si>
  <si>
    <t>Zakrytí podlah fólií přilepenou lepící páskou</t>
  </si>
  <si>
    <t>64</t>
  </si>
  <si>
    <t>"1.NP dtto " 40</t>
  </si>
  <si>
    <t>"2.NP dtto " 40</t>
  </si>
  <si>
    <t>"3.NP dtto " 40</t>
  </si>
  <si>
    <t>619991011</t>
  </si>
  <si>
    <t>Obalení konstrukcí a prvků fólií přilepenou lepící páskou</t>
  </si>
  <si>
    <t>66</t>
  </si>
  <si>
    <t>"1.NP - v upravovaných místnostech</t>
  </si>
  <si>
    <t xml:space="preserve">1,20*1,50*7 </t>
  </si>
  <si>
    <t>1,20*1,95*6</t>
  </si>
  <si>
    <t>45</t>
  </si>
  <si>
    <t>622215122</t>
  </si>
  <si>
    <t>Oprava kontaktního zateplení stěn z polystyrenových desek tl přes 80 do 120 mm pl přes 0,1 do 0,25 m2</t>
  </si>
  <si>
    <t>68</t>
  </si>
  <si>
    <t>"prostup VZT v 3.NP nad podhledem ve velíně přes obvod.souvrství" 1</t>
  </si>
  <si>
    <t>631312141</t>
  </si>
  <si>
    <t>Doplnění rýh v dosavadních mazaninách betonem prostým</t>
  </si>
  <si>
    <t>70</t>
  </si>
  <si>
    <t>"1.NP sociálky a dle dispozice (mimo místnosti s novými skladbami podlah)</t>
  </si>
  <si>
    <t>0,80*0,15*0,10*3 +0,70*0,15*0,10*2</t>
  </si>
  <si>
    <t xml:space="preserve">"dtto 2.NP"  (0,80*3+0,70)*0,15*0,10</t>
  </si>
  <si>
    <t xml:space="preserve">"dtto 3.NP"  (0,80*3+0,70)*0,15*0,10</t>
  </si>
  <si>
    <t>47</t>
  </si>
  <si>
    <t>631362021</t>
  </si>
  <si>
    <t>Výztuž mazanin svařovanými sítěmi Kari</t>
  </si>
  <si>
    <t>72</t>
  </si>
  <si>
    <t>"1.NP - skladba P6</t>
  </si>
  <si>
    <t>(7,90+4,57+6,70+1,23+1,26+3,50+4,50+3,59+1,63+1,43)*1,15*2,105/1000</t>
  </si>
  <si>
    <t>"1.NP - skladba P7</t>
  </si>
  <si>
    <t>(8,23+4,41+1,60)*1,15*2,105/1000</t>
  </si>
  <si>
    <t>632451456</t>
  </si>
  <si>
    <t>Potěr pískocementový tl přes 40 do 50 mm tř. C 25 běžný</t>
  </si>
  <si>
    <t>74</t>
  </si>
  <si>
    <t>7,90+4,57+6,70+1,23+1,26+3,50+4,50+3,59+1,63+1,43</t>
  </si>
  <si>
    <t>8,23+4,41+1,60</t>
  </si>
  <si>
    <t>"2.NP - skladba P8</t>
  </si>
  <si>
    <t>3,46+4,71+1,29+1,21+1,35+3,18+3,88+5,16+1,49+1,40*2</t>
  </si>
  <si>
    <t>"3.NP - skladba P8</t>
  </si>
  <si>
    <t>3,63+4,35+1,42+1,42+1,66+3,18+5,23+1,40*2+1,49+3,96</t>
  </si>
  <si>
    <t>49</t>
  </si>
  <si>
    <t>632481213</t>
  </si>
  <si>
    <t>Separační vrstva z PE fólie</t>
  </si>
  <si>
    <t>76</t>
  </si>
  <si>
    <t>"1.NP - skladba P7 - 2x vrstva</t>
  </si>
  <si>
    <t>(8,23+4,41+1,60)*2</t>
  </si>
  <si>
    <t>635211221</t>
  </si>
  <si>
    <t>Násyp tl do 20 mm pod plovoucí nebo tepelně izolační vrstvy podlah z keramzitu</t>
  </si>
  <si>
    <t>78</t>
  </si>
  <si>
    <t>51</t>
  </si>
  <si>
    <t>642942611</t>
  </si>
  <si>
    <t>Osazování zárubní nebo rámů dveřních kovových do 2,5 m2 na montážní pěnu</t>
  </si>
  <si>
    <t>80</t>
  </si>
  <si>
    <t>"1.NP sociálky a dle dispozice" 4</t>
  </si>
  <si>
    <t>55331481</t>
  </si>
  <si>
    <t>zárubeň jednokřídlá ocelová pro zdění tl stěny 75-100mm rozměru 700/1970, 2100mm</t>
  </si>
  <si>
    <t>82</t>
  </si>
  <si>
    <t>Poznámka k položce:_x000d_
YH, YH s drážkou, YZP</t>
  </si>
  <si>
    <t>"1.NP sociálky a dle dispozice" 2</t>
  </si>
  <si>
    <t>53</t>
  </si>
  <si>
    <t>55331482</t>
  </si>
  <si>
    <t>zárubeň jednokřídlá ocelová pro zdění tl stěny 75-100mm rozměru 800/1970, 2100mm</t>
  </si>
  <si>
    <t>84</t>
  </si>
  <si>
    <t>55331487</t>
  </si>
  <si>
    <t>zárubeň jednokřídlá ocelová pro zdění tl stěny 110-150mm rozměru 800/1970, 2100mm</t>
  </si>
  <si>
    <t>86</t>
  </si>
  <si>
    <t>55</t>
  </si>
  <si>
    <t>-15771594</t>
  </si>
  <si>
    <t>617153581</t>
  </si>
  <si>
    <t>57</t>
  </si>
  <si>
    <t>642942721</t>
  </si>
  <si>
    <t>Osazování zárubní nebo rámů dveřních kovových přes 2,5 do 4,5 m2 na montážní pěnu</t>
  </si>
  <si>
    <t>-1732311649</t>
  </si>
  <si>
    <t>55331747</t>
  </si>
  <si>
    <t>zárubeň dvoukřídlá ocelová pro zdění tl stěny 110-150mm rozměru 1450/1970, 2100mm</t>
  </si>
  <si>
    <t>-1263880560</t>
  </si>
  <si>
    <t>59</t>
  </si>
  <si>
    <t>642944121</t>
  </si>
  <si>
    <t>Osazování ocelových zárubní dodatečné pl do 2,5 m2</t>
  </si>
  <si>
    <t>88</t>
  </si>
  <si>
    <t xml:space="preserve">"2.NP " </t>
  </si>
  <si>
    <t xml:space="preserve">"3.NP "  4</t>
  </si>
  <si>
    <t>55331486</t>
  </si>
  <si>
    <t>zárubeň jednokřídlá ocelová pro zdění tl stěny 110-150mm rozměru 700/1970, 2100mm</t>
  </si>
  <si>
    <t>90</t>
  </si>
  <si>
    <t>"2.NP" 1</t>
  </si>
  <si>
    <t>"3.NP" 1</t>
  </si>
  <si>
    <t>61</t>
  </si>
  <si>
    <t>92</t>
  </si>
  <si>
    <t>"1.NP sociálky a dle dispozice" 3</t>
  </si>
  <si>
    <t>"2.NP" 3</t>
  </si>
  <si>
    <t>"3.NP" 3</t>
  </si>
  <si>
    <t>642946111</t>
  </si>
  <si>
    <t>Osazování pouzdra posuvných dveří s jednou kapsou pro jedno křídlo š do 800 mm do zděné příčky</t>
  </si>
  <si>
    <t>94</t>
  </si>
  <si>
    <t>"T/06" 5</t>
  </si>
  <si>
    <t>63</t>
  </si>
  <si>
    <t>55331612</t>
  </si>
  <si>
    <t>pouzdro stavební posuvných dveří jednopouzdrové 800mm standardní rozměr</t>
  </si>
  <si>
    <t>96</t>
  </si>
  <si>
    <t>Ostatní konstrukce a práce, bourání</t>
  </si>
  <si>
    <t>945421110</t>
  </si>
  <si>
    <t>Hydraulická zvedací plošina na automobilovém podvozku výška zdvihu do 18 m včetně obsluhy</t>
  </si>
  <si>
    <t>hod</t>
  </si>
  <si>
    <t>98</t>
  </si>
  <si>
    <t>"pro zhotovení prostupu VZT na fasádě a pro zapravení otvoru po provedených prací</t>
  </si>
  <si>
    <t>"3.NP nad m.č. 1P34 - cca" 2*8,00</t>
  </si>
  <si>
    <t>65</t>
  </si>
  <si>
    <t>949101111</t>
  </si>
  <si>
    <t>Lešení pomocné pro objekty pozemních staveb s lešeňovou podlahou v do 1,9 m zatížení do 150 kg/m2</t>
  </si>
  <si>
    <t>100</t>
  </si>
  <si>
    <t>"1.NP - pro podhledy</t>
  </si>
  <si>
    <t>42,65</t>
  </si>
  <si>
    <t>"dtto pro omítky (mimo schodiště)</t>
  </si>
  <si>
    <t>4,57+6,70+1,23+1,26+3,50+4,50</t>
  </si>
  <si>
    <t>3,59+1,63+1,43+8,23+4,41+1,60</t>
  </si>
  <si>
    <t>"2.NP - pro podhledy</t>
  </si>
  <si>
    <t>28,53+3,46+4,71+1,29+1,21+1,35+3,18+3,88+5,16+1,49+1,40*2</t>
  </si>
  <si>
    <t>"dtto pro omítky (mimo schodiště a dispečink)</t>
  </si>
  <si>
    <t>"3.NP - pro podhledy</t>
  </si>
  <si>
    <t>29,14</t>
  </si>
  <si>
    <t>3,63+4,35+1,42*2+1,66+3,18+5,23+1,40+1,49</t>
  </si>
  <si>
    <t>"u podchycení stropní kce - jednotlivé ocel. kce v patrech"</t>
  </si>
  <si>
    <t xml:space="preserve">"cca"  6,00*6</t>
  </si>
  <si>
    <t>949101112</t>
  </si>
  <si>
    <t>Lešení pomocné pro objekty pozemních staveb s lešeňovou podlahou v přes 1,9 do 3,5 m zatížení do 150 kg/m2</t>
  </si>
  <si>
    <t>102</t>
  </si>
  <si>
    <t>"pro provedení VZT podrubí d.200mm v 3.NP nad podhledem ve velíně</t>
  </si>
  <si>
    <t>"cca" 20,00</t>
  </si>
  <si>
    <t>67</t>
  </si>
  <si>
    <t>952901111</t>
  </si>
  <si>
    <t>Vyčištění budov bytové a občanské výstavby při výšce podlaží do 4 m</t>
  </si>
  <si>
    <t>104</t>
  </si>
  <si>
    <t xml:space="preserve">"1.NP </t>
  </si>
  <si>
    <t>3,59+1,63+1,43+8,23+4,41+1,60+15,20</t>
  </si>
  <si>
    <t xml:space="preserve">"2.NP </t>
  </si>
  <si>
    <t>14,90+1,58</t>
  </si>
  <si>
    <t>1734585288</t>
  </si>
  <si>
    <t>150</t>
  </si>
  <si>
    <t>69</t>
  </si>
  <si>
    <t>952902021</t>
  </si>
  <si>
    <t>Čištění budov zametení hladkých podlah</t>
  </si>
  <si>
    <t>106</t>
  </si>
  <si>
    <t>"pod nové podlah.vrstvy</t>
  </si>
  <si>
    <t xml:space="preserve">"1.NP - dle legendy </t>
  </si>
  <si>
    <t>7,90+1,00*3,50+5,10+6,80+14,88</t>
  </si>
  <si>
    <t>"1.NP - m.č. 0P35" 15,81</t>
  </si>
  <si>
    <t>"2.NP - sociálka a m.č.1P07"</t>
  </si>
  <si>
    <t>13,00+3,39+3,54+9,78+15,40</t>
  </si>
  <si>
    <t>"3.NP - sociálka a m.č. 2P04"</t>
  </si>
  <si>
    <t>8,84+1,34+2,82+3,38+5,75+2,82+3,78+1,34 +16,41</t>
  </si>
  <si>
    <t>953961112</t>
  </si>
  <si>
    <t>Kotvy chemickým tmelem M 10 hl 90 mm do betonu, ŽB nebo kamene s vyvrtáním otvoru</t>
  </si>
  <si>
    <t>108</t>
  </si>
  <si>
    <t xml:space="preserve">"podchycení stropní kce OK (kotevní desky)"    40*2</t>
  </si>
  <si>
    <t>71</t>
  </si>
  <si>
    <t>953965115</t>
  </si>
  <si>
    <t>Kotevní šroub pro chemické kotvy M 10 dl 130 mm</t>
  </si>
  <si>
    <t>110</t>
  </si>
  <si>
    <t xml:space="preserve">"podchycení stropní kce"    44*2</t>
  </si>
  <si>
    <t>962031132</t>
  </si>
  <si>
    <t>Bourání příček z cihel pálených na MVC tl do 100 mm</t>
  </si>
  <si>
    <t>112</t>
  </si>
  <si>
    <t>"1.NP</t>
  </si>
  <si>
    <t>(1,00+2,00+1,40*3+0,60)*(3,15+0,10) -0,70*1,97*3</t>
  </si>
  <si>
    <t>1,75*(2,84+0,10)-0,70*1,97</t>
  </si>
  <si>
    <t>(0,93+0,90+0,50)*(2,30+0,10)-0,60*2,30</t>
  </si>
  <si>
    <t xml:space="preserve">(1,00+0,10+2,30+1,56)*(3,35+0,10) -0,70*1,97*2 </t>
  </si>
  <si>
    <t>(0,82+0,40+1,70)*(2,20+0,10) -0,70*1,97*3</t>
  </si>
  <si>
    <t>"2.NP</t>
  </si>
  <si>
    <t>(1,575+3,50+0,15+3,25-0,80+0,40+0,25*2)*(3,05+0,10)-0,70*1,97*2</t>
  </si>
  <si>
    <t>(3,00*2+1,401*2+1,45*2-0,25)*(2,30+0,10)-0,70*1,97*6</t>
  </si>
  <si>
    <t>(2,40+0,15*2+2,15+2,20-1,20)*(3,05+0,10) -0,70*1,97</t>
  </si>
  <si>
    <t>(3,00*2+1,50*4)*(2,35+0,10) -0,70*1,97*4</t>
  </si>
  <si>
    <t>73</t>
  </si>
  <si>
    <t>962031133</t>
  </si>
  <si>
    <t>Bourání příček z cihel pálených na MVC tl do 150 mm</t>
  </si>
  <si>
    <t>114</t>
  </si>
  <si>
    <t>1,70*(3,35+0,10) -0,80*1,97</t>
  </si>
  <si>
    <t>(1,56+0,10+0,82+1,70)*(2,85+0,10) +1,35*2,30*2</t>
  </si>
  <si>
    <t>(3,00-0,40)*(2,55+0,10)</t>
  </si>
  <si>
    <t>962081141</t>
  </si>
  <si>
    <t>Bourání příček ze skleněných tvárnic tl do 150 mm</t>
  </si>
  <si>
    <t>116</t>
  </si>
  <si>
    <t xml:space="preserve">"1.NP+2.NP"  2,00*2</t>
  </si>
  <si>
    <t>75</t>
  </si>
  <si>
    <t>965041441</t>
  </si>
  <si>
    <t>Bourání podkladů pod dlažby nebo mazanin škvárobetonových tl přes 100 mm pl přes 4 m2</t>
  </si>
  <si>
    <t>118</t>
  </si>
  <si>
    <t>"1.NP - m.č. 0P35" 15,81*0,20</t>
  </si>
  <si>
    <t>965045113</t>
  </si>
  <si>
    <t>Bourání potěrů cementových nebo pískocementových tl do 50 mm pl přes 4 m2</t>
  </si>
  <si>
    <t>120</t>
  </si>
  <si>
    <t>"1.NP - dle legendy</t>
  </si>
  <si>
    <t>"2.NP"</t>
  </si>
  <si>
    <t>13,00+3,39+3,54+9,78</t>
  </si>
  <si>
    <t>"3.NP"</t>
  </si>
  <si>
    <t>8,84+1,34+2,82+3,38+5,75+2,82+3,78+1,34</t>
  </si>
  <si>
    <t>77</t>
  </si>
  <si>
    <t>965081213</t>
  </si>
  <si>
    <t>Bourání podlah z dlaždic keramických nebo xylolitových tl do 10 mm plochy přes 1 m2</t>
  </si>
  <si>
    <t>122</t>
  </si>
  <si>
    <t>"1.NP - dle legendy (u podlah s bouráním celé skladby)</t>
  </si>
  <si>
    <t>7,90+5,10+6,80+15,81</t>
  </si>
  <si>
    <t>"2.NP dtto"</t>
  </si>
  <si>
    <t>13,00+3,39+3,54+9,78+1,58</t>
  </si>
  <si>
    <t>"3.NP dtto"</t>
  </si>
  <si>
    <t>965081611</t>
  </si>
  <si>
    <t>Odsekání soklíků rovných</t>
  </si>
  <si>
    <t>124</t>
  </si>
  <si>
    <t xml:space="preserve">"1.NP cca"  20,00</t>
  </si>
  <si>
    <t>"3.NP (mimo obklady)"</t>
  </si>
  <si>
    <t>(2,15+1,575)*2-0,70</t>
  </si>
  <si>
    <t>"mezipodesty</t>
  </si>
  <si>
    <t>(3,14+1,435*2)*3</t>
  </si>
  <si>
    <t>79</t>
  </si>
  <si>
    <t>965082923</t>
  </si>
  <si>
    <t>Odstranění násypů pod podlahami tl do 100 mm pl přes 2 m2</t>
  </si>
  <si>
    <t>126</t>
  </si>
  <si>
    <t xml:space="preserve">"1.NP - dle legend a  původních skladeb tl. 15mm</t>
  </si>
  <si>
    <t>97,96*0,015</t>
  </si>
  <si>
    <t>(13,00+3,39+3,54+9,78)*0,015</t>
  </si>
  <si>
    <t>(8,84+1,34+2,82+3,38+5,75+2,82+3,78+1,34)*0,015</t>
  </si>
  <si>
    <t>967031132</t>
  </si>
  <si>
    <t>Přisekání rovných ostění v cihelném zdivu na MV nebo MVC</t>
  </si>
  <si>
    <t>128</t>
  </si>
  <si>
    <t>"1.NP - po hrubém vybourání"</t>
  </si>
  <si>
    <t>0,10*2,25*3+0,10*3,15</t>
  </si>
  <si>
    <t xml:space="preserve">0,10*2,84*2 </t>
  </si>
  <si>
    <t>0,10*3,35*3</t>
  </si>
  <si>
    <t>0,10*3,05*8+0,10*2,30*4</t>
  </si>
  <si>
    <t>0,15*3,05*2</t>
  </si>
  <si>
    <t>(1,575+3,50+0,15+3,25-0,80)*0,10+(3,00-0,40)*0,15</t>
  </si>
  <si>
    <t xml:space="preserve">0,10*3,05*5 +0,15*2,55*2 +0,15*3,05*3 </t>
  </si>
  <si>
    <t>0,10*2,35*2</t>
  </si>
  <si>
    <t xml:space="preserve">"niky pro rozvaděče"   (0,60+2*1,50)*0,16</t>
  </si>
  <si>
    <t>81</t>
  </si>
  <si>
    <t>968072455</t>
  </si>
  <si>
    <t>Vybourání kovových dveřních zárubní pl do 2 m2</t>
  </si>
  <si>
    <t>130</t>
  </si>
  <si>
    <t xml:space="preserve">"1.NP  mimo bourané příčky"</t>
  </si>
  <si>
    <t>0,80*1,97*1 +0,70*1,97*2</t>
  </si>
  <si>
    <t xml:space="preserve">"2.NP  mimo bourané příčky"</t>
  </si>
  <si>
    <t>0,80*1,97*1 +0,70*1,97*4</t>
  </si>
  <si>
    <t xml:space="preserve">"3.NP  mimo bourané příčky"</t>
  </si>
  <si>
    <t>0,80*1,97*1 +0,70*1,97*3</t>
  </si>
  <si>
    <t>971033621</t>
  </si>
  <si>
    <t>Vybourání otvorů ve zdivu cihelném pl do 4 m2 na MVC nebo MV tl do 100 mm</t>
  </si>
  <si>
    <t>132</t>
  </si>
  <si>
    <t>"1.NP obezdívky mimo dešťové svody"</t>
  </si>
  <si>
    <t>(0,40+0,35*2-0,07*2)*(2,85+0,10+0,50)*2</t>
  </si>
  <si>
    <t>(0,50+0,35-0,07)*(2,85+0,10+0,50)</t>
  </si>
  <si>
    <t>(0,40+0,25*2-0,07*2)*(2,55+0,10+0,50)*2</t>
  </si>
  <si>
    <t>(0,80+0,30*2-0,07*2)*(2,55+0,10+0,50)</t>
  </si>
  <si>
    <t>0,55*3,15</t>
  </si>
  <si>
    <t>83</t>
  </si>
  <si>
    <t>971033631</t>
  </si>
  <si>
    <t>Vybourání otvorů ve zdivu cihelném pl do 4 m2 na MVC nebo MV tl do 150 mm</t>
  </si>
  <si>
    <t>134</t>
  </si>
  <si>
    <t>0,90*2,02*2 +0,80*2,02</t>
  </si>
  <si>
    <t>0,90*2,02*2 -0,70*1,97</t>
  </si>
  <si>
    <t xml:space="preserve">(1,10*2,02*2+0,90*2,02-0,70*1,97*3)  +0,90*2,02*2</t>
  </si>
  <si>
    <t>971034371</t>
  </si>
  <si>
    <t>Vybourání otvorů ve zdivu cihelném pl do 0,09 m2 na MVC nebo MV z jedné strany tl do 750 mm</t>
  </si>
  <si>
    <t>136</t>
  </si>
  <si>
    <t>"prostup VZT v 3.NP nad podhledem nad m.č. 1P34 přes obvod.souvrství" 1</t>
  </si>
  <si>
    <t>85</t>
  </si>
  <si>
    <t>972054241</t>
  </si>
  <si>
    <t>Vybourání otvorů v ŽB stropech nebo klenbách pl do 0,09 m2 tl do 150 mm</t>
  </si>
  <si>
    <t>138</t>
  </si>
  <si>
    <t>972054341</t>
  </si>
  <si>
    <t>Vybourání otvorů v ŽB stropech nebo klenbách pl do 0,25 m2 tl do 150 mm</t>
  </si>
  <si>
    <t>140</t>
  </si>
  <si>
    <t>"u podchycení stropní kce - jednotlivé kce ( rozšíření stávajících prostupů !)"</t>
  </si>
  <si>
    <t>"2+3.NP " 1+1</t>
  </si>
  <si>
    <t>87</t>
  </si>
  <si>
    <t>973031151</t>
  </si>
  <si>
    <t>Vysekání výklenků ve zdivu cihelném na MV nebo MVC pl přes 0,25 m2</t>
  </si>
  <si>
    <t>142</t>
  </si>
  <si>
    <t xml:space="preserve">"niky pro rozvaděče"   0,60*1,50*0,16</t>
  </si>
  <si>
    <t>973031812</t>
  </si>
  <si>
    <t>Vysekání kapes ve zdivu cihelném na MV nebo MVC pro zavázání příček tl do 100 mm</t>
  </si>
  <si>
    <t>144</t>
  </si>
  <si>
    <t>3,45*7</t>
  </si>
  <si>
    <t xml:space="preserve">3,15*5 </t>
  </si>
  <si>
    <t>3,15*3</t>
  </si>
  <si>
    <t>89</t>
  </si>
  <si>
    <t>973031813</t>
  </si>
  <si>
    <t>Vysekání kapes ve zdivu cihelném na MV nebo MVC pro zavázání příček tl do 150 mm</t>
  </si>
  <si>
    <t>146</t>
  </si>
  <si>
    <t>3,45*4</t>
  </si>
  <si>
    <t>3,15*5</t>
  </si>
  <si>
    <t>3,15*4</t>
  </si>
  <si>
    <t>973031824</t>
  </si>
  <si>
    <t>Vysekání kapes ve zdivu cihelném na MV nebo MVC pro zavázání zdí tl do 300 mm</t>
  </si>
  <si>
    <t>148</t>
  </si>
  <si>
    <t>3,45*2</t>
  </si>
  <si>
    <t>3,15</t>
  </si>
  <si>
    <t>91</t>
  </si>
  <si>
    <t>974031147</t>
  </si>
  <si>
    <t>Vysekání rýh ve zdivu cihelném hl do 70 mm š do 300 mm</t>
  </si>
  <si>
    <t>"2.NP - m.č. 1P34 pro potrubí " 3,15</t>
  </si>
  <si>
    <t>974031664</t>
  </si>
  <si>
    <t>Vysekání rýh ve zdivu cihelném pro vtahování nosníků hl do 150 mm v do 150 mm</t>
  </si>
  <si>
    <t>152</t>
  </si>
  <si>
    <t>1,10+1,20*3</t>
  </si>
  <si>
    <t xml:space="preserve">"2.NP sociálky </t>
  </si>
  <si>
    <t>1,10+1,20*2</t>
  </si>
  <si>
    <t xml:space="preserve">"3.NP sociálky a ostatní </t>
  </si>
  <si>
    <t>1,10+1,20*2+1,20*2</t>
  </si>
  <si>
    <t>"u rozvaděčů" 2*1,20</t>
  </si>
  <si>
    <t>93</t>
  </si>
  <si>
    <t>974042554</t>
  </si>
  <si>
    <t>Vysekání rýh v dlažbě betonové nebo jiné monolitické hl do 100 mm š do 150 mm</t>
  </si>
  <si>
    <t>154</t>
  </si>
  <si>
    <t xml:space="preserve">"u prahů při bouraní" </t>
  </si>
  <si>
    <t>(1,45*4+0,80*3+0,70+0,80*6+0,70)</t>
  </si>
  <si>
    <t>977151218</t>
  </si>
  <si>
    <t>Jádrové vrty dovrchní diamantovými korunkami do stavebních materiálů D přes 90 do 100 mm</t>
  </si>
  <si>
    <t>156</t>
  </si>
  <si>
    <t>"1.NP " 0,15*2</t>
  </si>
  <si>
    <t>"2.NP " 0,15*3</t>
  </si>
  <si>
    <t>95</t>
  </si>
  <si>
    <t>977151223</t>
  </si>
  <si>
    <t>Jádrové vrty dovrchní diamantovými korunkami do stavebních materiálů D přes 130 do 150 mm</t>
  </si>
  <si>
    <t>158</t>
  </si>
  <si>
    <t>"1.NP " 0,15*3</t>
  </si>
  <si>
    <t>"3.NP " 0,15*2</t>
  </si>
  <si>
    <t>978011141</t>
  </si>
  <si>
    <t>Otlučení (osekání) vnitřní vápenné nebo vápenocementové omítky stropů v rozsahu přes 10 do 30 %</t>
  </si>
  <si>
    <t>160</t>
  </si>
  <si>
    <t xml:space="preserve">"1.NP sociálky  (mimo podhledy)</t>
  </si>
  <si>
    <t>97</t>
  </si>
  <si>
    <t>978013141</t>
  </si>
  <si>
    <t>Otlučení (osekání) vnitřní vápenné nebo vápenocementové omítky stěn v rozsahu přes 10 do 30 %</t>
  </si>
  <si>
    <t>162</t>
  </si>
  <si>
    <t>164</t>
  </si>
  <si>
    <t>99</t>
  </si>
  <si>
    <t>978015391</t>
  </si>
  <si>
    <t>Otlučení (osekání) vnější vápenné nebo vápenocementové omítky stupně členitosti 1 a 2 v rozsahu přes 80 do 100 %</t>
  </si>
  <si>
    <t>2002167451</t>
  </si>
  <si>
    <t>978059541</t>
  </si>
  <si>
    <t>Odsekání a odebrání obkladů stěn z vnitřních obkládaček plochy přes 1 m2</t>
  </si>
  <si>
    <t>166</t>
  </si>
  <si>
    <t>"1.NP - mimo bourané příčky</t>
  </si>
  <si>
    <t>((1,50+1,35+0,60+4,58)*2-0,80-0,10*4-0,50-0,60)*2,00 -1,20*0,90*2+0,25*0,90*4</t>
  </si>
  <si>
    <t>(1,75+1,00*2)*1,50-1,20*0,30+0,25*0,30*2</t>
  </si>
  <si>
    <t>(1,90*2-0,45+0,30)*2,30 +(1,52+1,75*2-0,82-0,70)*2,00</t>
  </si>
  <si>
    <t>((1,90+0,115+1,35)*2+4,58+0,55*2+0,40-0,10-3-0,13*2)*2,00</t>
  </si>
  <si>
    <t>"dtto 2.NP"</t>
  </si>
  <si>
    <t>(1,575*4-0,70+2,15+2,10-0,70*2-0,80)*1,50+(1,575+0,92)*2,55</t>
  </si>
  <si>
    <t>4,675*1,50+(1,40+1,45+2,00+1,80+0,65)*2,00-1,20*1,10*3+0,25*1,10*2*3</t>
  </si>
  <si>
    <t>((1,48+1,15)*2-0,60)*1,50</t>
  </si>
  <si>
    <t>"dtto 3.NP"</t>
  </si>
  <si>
    <t>(1,575*2+2,40-0,70+0,80+0,50)*1,50 +(0,50+1,80+0,30)*2,20</t>
  </si>
  <si>
    <t>(3,55-0,30+3,35+4,675+2,20-0,70+1,575)*1,50 -1,20*0,60*4+(1,20+0,60*2)*0,25*4</t>
  </si>
  <si>
    <t>0,20*4*1,50 +0,20*4*2,20</t>
  </si>
  <si>
    <t>101</t>
  </si>
  <si>
    <t>978071261</t>
  </si>
  <si>
    <t>Otlučení omítky a odstranění izolace z lepenky vodorovné pl přes 1 m2</t>
  </si>
  <si>
    <t>168</t>
  </si>
  <si>
    <t>997</t>
  </si>
  <si>
    <t>Přesun sutě</t>
  </si>
  <si>
    <t>997013214</t>
  </si>
  <si>
    <t>Vnitrostaveništní doprava suti a vybouraných hmot pro budovy v přes 12 do 15 m ručně</t>
  </si>
  <si>
    <t>170</t>
  </si>
  <si>
    <t>103</t>
  </si>
  <si>
    <t>997013219</t>
  </si>
  <si>
    <t>Příplatek k vnitrostaveništní dopravě suti a vybouraných hmot za zvětšenou dopravu suti ZKD 10 m</t>
  </si>
  <si>
    <t>172</t>
  </si>
  <si>
    <t>997013501</t>
  </si>
  <si>
    <t>Odvoz suti a vybouraných hmot na skládku nebo meziskládku do 1 km se složením</t>
  </si>
  <si>
    <t>174</t>
  </si>
  <si>
    <t>105</t>
  </si>
  <si>
    <t>997013509</t>
  </si>
  <si>
    <t>Příplatek k odvozu suti a vybouraných hmot na skládku ZKD 1 km přes 1 km</t>
  </si>
  <si>
    <t>176</t>
  </si>
  <si>
    <t>81,523*14 "Přepočtené koeficientem množství</t>
  </si>
  <si>
    <t>997013631</t>
  </si>
  <si>
    <t>Poplatek za uložení na skládce (skládkovné) stavebního odpadu směsného kód odpadu 17 09 04</t>
  </si>
  <si>
    <t>178</t>
  </si>
  <si>
    <t>81,523-0,297-0,14-0,387</t>
  </si>
  <si>
    <t>107</t>
  </si>
  <si>
    <t>997013812</t>
  </si>
  <si>
    <t>Poplatek za uložení na skládce (skládkovné) stavebního odpadu na bázi sádry kód odpadu 17 08 02</t>
  </si>
  <si>
    <t>180</t>
  </si>
  <si>
    <t>997013813</t>
  </si>
  <si>
    <t>Poplatek za uložení na skládce (skládkovné) stavebního odpadu z plastických hmot kód odpadu 17 02 03</t>
  </si>
  <si>
    <t>182</t>
  </si>
  <si>
    <t>109</t>
  </si>
  <si>
    <t>997013814</t>
  </si>
  <si>
    <t>Poplatek za uložení na skládce (skládkovné) stavebního odpadu izolací kód odpadu 17 06 04</t>
  </si>
  <si>
    <t>184</t>
  </si>
  <si>
    <t>998</t>
  </si>
  <si>
    <t>Přesun hmot</t>
  </si>
  <si>
    <t>998018003</t>
  </si>
  <si>
    <t>Přesun hmot ruční pro budovy v přes 12 do 24 m</t>
  </si>
  <si>
    <t>186</t>
  </si>
  <si>
    <t>PSV</t>
  </si>
  <si>
    <t>Práce a dodávky PSV</t>
  </si>
  <si>
    <t>711</t>
  </si>
  <si>
    <t>Izolace proti vodě, vlhkosti a plynům</t>
  </si>
  <si>
    <t>111</t>
  </si>
  <si>
    <t>7111131R1</t>
  </si>
  <si>
    <t>Izolace proti vlhkosti vodorovná za studena těsnicí stěrkou jednosložkovou - Tekutá hydroizolační fólie</t>
  </si>
  <si>
    <t>188</t>
  </si>
  <si>
    <t>"1.NP - v hygienických prostorech</t>
  </si>
  <si>
    <t>8,23+4,41+1,60+7,90</t>
  </si>
  <si>
    <t>4,57+6,70+1,23+1,26+3,50+4,50+3,59+1,63+1,43</t>
  </si>
  <si>
    <t>7111131R2</t>
  </si>
  <si>
    <t xml:space="preserve">Izolace proti vlhkosti svislá za studena těsnicí stěrkou jednosložkovou na bázi cementu  - Tekutá hydroizolační fólie</t>
  </si>
  <si>
    <t>190</t>
  </si>
  <si>
    <t>"místnosti s mokrým provozem ( v. 300mm, sprchy 2000mm)</t>
  </si>
  <si>
    <t>((1,80+0,90)*2-0,70)*0,30</t>
  </si>
  <si>
    <t>((1,80+1,00+1,45)*2-0,70*2)*0,30</t>
  </si>
  <si>
    <t>((3,45+2,45+1,00*2)*2-0,70*2)*0,30 +(2,90*2+0,10*2)*(2,00-0,30)</t>
  </si>
  <si>
    <t>((4,62+1,75+0,63)*2-0,70)*0,30</t>
  </si>
  <si>
    <t>(2,85+1,35+0,40+1,40+0,98+0,795+0,475+1,20-0,80*2)*0,30</t>
  </si>
  <si>
    <t>(3,105+2,825+0,95+1,20+0,15+0,475+0,795+2,10+0,30-0,80)*0,30</t>
  </si>
  <si>
    <t>((2,33+1,45+0,55)*2-0,70)*0,30 +(0,65+0,90+1,45+0,90)*(2,00-0,30)</t>
  </si>
  <si>
    <t>((1,87+2,33)*2-0,80*2)*0,30</t>
  </si>
  <si>
    <t>((3,36+2,10)*2-0,80)*0,30</t>
  </si>
  <si>
    <t>((1,65+2,10)*2-0,80*2)*0,30</t>
  </si>
  <si>
    <t>((1,65+2,35)*2-0,80*2)*0,30</t>
  </si>
  <si>
    <t>((1,15+1,625)*2-0,70-0,90)*0,30 +(0,90*2+0,90+0,45*2+0,10*2)*2,00</t>
  </si>
  <si>
    <t>((2,90+0,15+1,35+0,025+1,625)*2-0,80)*0,30</t>
  </si>
  <si>
    <t>((2,90+1,97+0,025+1,875+0,51)*2-0,80)*0,30</t>
  </si>
  <si>
    <t>((1,65+2,20)*2-0,80*2)*0,30</t>
  </si>
  <si>
    <t>((1,65+2,40)*2-0,80*2)*0,30</t>
  </si>
  <si>
    <t>((1,20+1,625)*2-0,70-0,90)*0,30 +(0,85*2+1,35+0,45+0,10*2)*2,00</t>
  </si>
  <si>
    <t>((2,90+0,15+1,525+0,025+1,50)*2-0,80)*0,30</t>
  </si>
  <si>
    <t>((3,025+1,925+0,025+1,50+0,615)*2-0,80)*0,30</t>
  </si>
  <si>
    <t>113</t>
  </si>
  <si>
    <t>711199101</t>
  </si>
  <si>
    <t>Provedení těsnícího pásu do spoje dilatační nebo styčné spáry podlaha - stěna</t>
  </si>
  <si>
    <t>192</t>
  </si>
  <si>
    <t>((1,80+0,90)*2-0,70)+4*0,30</t>
  </si>
  <si>
    <t>((1,80+1,00+1,45)*2-0,70*2)+6*0,30</t>
  </si>
  <si>
    <t>((3,45+2,45+1,00*2)*2-0,70*2)+16*0,30 +8*(2,00-0,30)</t>
  </si>
  <si>
    <t>((4,62+1,75+0,63)*2-0,70)+10*0,30</t>
  </si>
  <si>
    <t>(2,85+1,35+0,40+1,40+0,98+0,795+0,475+1,20-0,80*2)+8*0,30</t>
  </si>
  <si>
    <t>(3,105+2,825+0,95+1,20+0,15+0,475+0,795+2,10+0,30-0,80)+10*0,30</t>
  </si>
  <si>
    <t>((2,33+1,45+0,55)*2-0,70)+8*0,30 +5*(2,00-0,30)</t>
  </si>
  <si>
    <t>((1,87+2,33)*2-0,80*2)+4*0,30</t>
  </si>
  <si>
    <t>((3,36+2,10)*2-0,80)+8*0,30</t>
  </si>
  <si>
    <t xml:space="preserve">"2.NP - dtto  (skladba P8)</t>
  </si>
  <si>
    <t>((1,65+2,10)*2-0,80*2)+4*0,30</t>
  </si>
  <si>
    <t>((1,65+2,35)*2-0,80*2)+4*0,30</t>
  </si>
  <si>
    <t>((1,15+1,625)*2-0,70-0,90)+4*0,30 +(0,90*2+0,90+0,45*2+0,10*2)+5*2,00</t>
  </si>
  <si>
    <t>((2,90+0,15+1,35+0,025+1,625)*2-0,80)+6*0,30</t>
  </si>
  <si>
    <t>((2,90+1,97+0,025+1,875+0,51)*2-0,80)+8*0,30</t>
  </si>
  <si>
    <t>((1,65+2,20)*2-0,80*2)+4*0,30</t>
  </si>
  <si>
    <t>((1,65+2,40)*2-0,80*2)+4*0,30</t>
  </si>
  <si>
    <t>((1,20+1,625)*2-0,70-0,90)+4*0,30 +(0,85*2+1,35+0,45+0,10*2)+5*2,00</t>
  </si>
  <si>
    <t>((2,90+0,15+1,525+0,025+1,50)*2-0,80)+6*0,30</t>
  </si>
  <si>
    <t>((3,025+1,925+0,025+1,50+0,615)*2-0,80)+8*0,30</t>
  </si>
  <si>
    <t>28355021</t>
  </si>
  <si>
    <t>páska pružná těsnící hydroizolační š do 100mm</t>
  </si>
  <si>
    <t>194</t>
  </si>
  <si>
    <t>253,47*1,1 "Přepočtené koeficientem množství</t>
  </si>
  <si>
    <t>115</t>
  </si>
  <si>
    <t>998711103</t>
  </si>
  <si>
    <t>Přesun hmot tonážní pro izolace proti vodě, vlhkosti a plynům v objektech v přes 12 do 60 m</t>
  </si>
  <si>
    <t>196</t>
  </si>
  <si>
    <t>998711181</t>
  </si>
  <si>
    <t>Příplatek k přesunu hmot tonážní 711 prováděný bez použití mechanizace</t>
  </si>
  <si>
    <t>198</t>
  </si>
  <si>
    <t>712</t>
  </si>
  <si>
    <t>Povlakové krytiny</t>
  </si>
  <si>
    <t>117</t>
  </si>
  <si>
    <t>71299R011</t>
  </si>
  <si>
    <t>Opatrné vybourání střešního souvrství pro prostupy VZT (mimo nosnou kci, započteno jinde) a zpětné zapravení po provedeném prostupu do původního stavu, lemování prostupu nad střechou</t>
  </si>
  <si>
    <t>200</t>
  </si>
  <si>
    <t>"kompletní dodávka a montáž dle specifikace PD a přidružených prací !</t>
  </si>
  <si>
    <t>"VZT - prostupy viz v.č. E.2.1-107 a E.2.1-118" 3</t>
  </si>
  <si>
    <t>713</t>
  </si>
  <si>
    <t>Izolace tepelné</t>
  </si>
  <si>
    <t>713120811</t>
  </si>
  <si>
    <t>Odstranění tepelné izolace podlah volně kladené z vláknitých materiálů suchých tl do 100 mm</t>
  </si>
  <si>
    <t>202</t>
  </si>
  <si>
    <t>"1.NP - dle legendy mimo m.č.0P35</t>
  </si>
  <si>
    <t>119</t>
  </si>
  <si>
    <t>713121111</t>
  </si>
  <si>
    <t>Montáž izolace tepelné podlah volně kladenými rohožemi, pásy, dílci, deskami 1 vrstva</t>
  </si>
  <si>
    <t>204</t>
  </si>
  <si>
    <t>28375908</t>
  </si>
  <si>
    <t>deska EPS 150 pro konstrukce s vysokým zatížením λ=0,035 tl 40mm</t>
  </si>
  <si>
    <t>206</t>
  </si>
  <si>
    <t>93,98*1,02 "Přepočtené koeficientem množství</t>
  </si>
  <si>
    <t>121</t>
  </si>
  <si>
    <t>713121121</t>
  </si>
  <si>
    <t>Montáž izolace tepelné podlah volně kladenými rohožemi, pásy, dílci, deskami 2 vrstvy</t>
  </si>
  <si>
    <t>208</t>
  </si>
  <si>
    <t>28375914</t>
  </si>
  <si>
    <t>deska EPS 150 pro konstrukce s vysokým zatížením λ=0,035 tl 100mm</t>
  </si>
  <si>
    <t>210</t>
  </si>
  <si>
    <t>14,24*1,02</t>
  </si>
  <si>
    <t>123</t>
  </si>
  <si>
    <t>28375915</t>
  </si>
  <si>
    <t>deska EPS 150 pro konstrukce s vysokým zatížením λ=0,035 tl 120mm</t>
  </si>
  <si>
    <t>212</t>
  </si>
  <si>
    <t>998713103</t>
  </si>
  <si>
    <t>Přesun hmot tonážní pro izolace tepelné v objektech v přes 12 do 24 m</t>
  </si>
  <si>
    <t>214</t>
  </si>
  <si>
    <t>125</t>
  </si>
  <si>
    <t>998713181</t>
  </si>
  <si>
    <t>Příplatek k přesunu hmot tonážní 713 prováděný bez použití mechanizace</t>
  </si>
  <si>
    <t>216</t>
  </si>
  <si>
    <t>763</t>
  </si>
  <si>
    <t>Konstrukce suché výstavby</t>
  </si>
  <si>
    <t>763121811</t>
  </si>
  <si>
    <t>Demontáž SDK předsazené/šachtové stěny s jednoduchou nosnou kcí opláštění jednoduché</t>
  </si>
  <si>
    <t>218</t>
  </si>
  <si>
    <t>"1.NP - opláštění stoupaček"</t>
  </si>
  <si>
    <t>(0,80+0,30)*3,15 +(0,50+0,30+0,60+0,25*2)*3,35</t>
  </si>
  <si>
    <t xml:space="preserve">"2.NP - ostatní cca"  7,40</t>
  </si>
  <si>
    <t>127</t>
  </si>
  <si>
    <t>763131451</t>
  </si>
  <si>
    <t>SDK podhled deska 1xH2 12,5 bez izolace dvouvrstvá spodní kce profil CD+UD</t>
  </si>
  <si>
    <t>220</t>
  </si>
  <si>
    <t>"2.NP - dle legendy</t>
  </si>
  <si>
    <t>"3.NP - dle legendy</t>
  </si>
  <si>
    <t>3,63+4,35+1,42*2+1,66+3,18+5,23+1,40*2+1,49+3,96</t>
  </si>
  <si>
    <t>698646949</t>
  </si>
  <si>
    <t>"2.NP a 3.NP - dle legendy"</t>
  </si>
  <si>
    <t>(3,6*0,9+3,6*0,5)*2</t>
  </si>
  <si>
    <t>129</t>
  </si>
  <si>
    <t>763131714</t>
  </si>
  <si>
    <t>SDK podhled základní penetrační nátěr</t>
  </si>
  <si>
    <t>222</t>
  </si>
  <si>
    <t>"1.NP až 3.NP</t>
  </si>
  <si>
    <t>100,32</t>
  </si>
  <si>
    <t>"podchycení stropní kce - jednotlivé ocel. kce"</t>
  </si>
  <si>
    <t>"UPE 120" 53,05*(0,20*2+0,15)</t>
  </si>
  <si>
    <t>-1537345904</t>
  </si>
  <si>
    <t>131</t>
  </si>
  <si>
    <t>763131751</t>
  </si>
  <si>
    <t>Montáž parotěsné zábrany do SDK podhledu</t>
  </si>
  <si>
    <t>224</t>
  </si>
  <si>
    <t>"nová parozábrana u VZT potrubí v 3.NP nad podhledem - nad m.č. 1P34" 6,00</t>
  </si>
  <si>
    <t>28329276</t>
  </si>
  <si>
    <t>fólie PE vyztužená pro parotěsnou vrstvu (reakce na oheň - třída E) 140g/m2</t>
  </si>
  <si>
    <t>226</t>
  </si>
  <si>
    <t>6*1,1235 "Přepočtené koeficientem množství</t>
  </si>
  <si>
    <t>133</t>
  </si>
  <si>
    <t>763131761</t>
  </si>
  <si>
    <t>Příplatek k SDK podhledu za plochu do 3 m2 jednotlivě</t>
  </si>
  <si>
    <t>228</t>
  </si>
  <si>
    <t>"1.NP - sociálky</t>
  </si>
  <si>
    <t>1,60+1,23+1,26+1,63+1,43</t>
  </si>
  <si>
    <t>"2.NP - sociálky</t>
  </si>
  <si>
    <t>1,29+1,21+1,35+1,49+1,40*2</t>
  </si>
  <si>
    <t>"3.NP - sociálky</t>
  </si>
  <si>
    <t>1,42*2+1,66+1,40*2+1,49</t>
  </si>
  <si>
    <t>-1790079951</t>
  </si>
  <si>
    <t>135</t>
  </si>
  <si>
    <t>763171212</t>
  </si>
  <si>
    <t>Montáž klapek revizních SDK kcí vel. do 0,25 m2 pro podhledy</t>
  </si>
  <si>
    <t>230</t>
  </si>
  <si>
    <t>"odk.T/31" 4+2+2</t>
  </si>
  <si>
    <t>59030755</t>
  </si>
  <si>
    <t>dvířka revizní jednokřídlá dvouplášťová s automatickým zámkem 300x300mm</t>
  </si>
  <si>
    <t>232</t>
  </si>
  <si>
    <t>137</t>
  </si>
  <si>
    <t>763171312</t>
  </si>
  <si>
    <t>Montáž klapek revizních protipožárních SDK kcí vel. do 0,25 m2 pro příčky nebo předsazené stěny</t>
  </si>
  <si>
    <t>234</t>
  </si>
  <si>
    <t>"odk. T/16" 2+3+2</t>
  </si>
  <si>
    <t>59030159</t>
  </si>
  <si>
    <t>klapka revizní protipožární pro stěny a podhledy tl 12,5mm 300x300mm</t>
  </si>
  <si>
    <t>236</t>
  </si>
  <si>
    <t>139</t>
  </si>
  <si>
    <t>763411111</t>
  </si>
  <si>
    <t>Sanitární příčky do mokrého prostředí, desky s HPL - laminátem tl 19,6 mm</t>
  </si>
  <si>
    <t>238</t>
  </si>
  <si>
    <t>"kompl.provedení dle specifikace PD+TZ"</t>
  </si>
  <si>
    <t>"odk. T/14</t>
  </si>
  <si>
    <t>"1.NP" (0,475+1,065+0,56-0,70*2+1,50+1,85-0,70*2+1,25)*1,95</t>
  </si>
  <si>
    <t xml:space="preserve">"2.NP"  (2,90-0,70*3+1,50*2+2,90-0,70*3+1,30*2)*1,95</t>
  </si>
  <si>
    <t xml:space="preserve">"3.NP"  (2,90-0,70*3+1,50*2+2,90-0,70*3+1,525*2)*1,95</t>
  </si>
  <si>
    <t>763411121</t>
  </si>
  <si>
    <t>Dveře sanitárních příček, desky s HPL - laminátem tl 19,6 mm, š do 800 mm, v do 2000 mm</t>
  </si>
  <si>
    <t>240</t>
  </si>
  <si>
    <t>"1.NP" 4</t>
  </si>
  <si>
    <t>"2.NP" 6</t>
  </si>
  <si>
    <t>"3.NP" 6</t>
  </si>
  <si>
    <t>141</t>
  </si>
  <si>
    <t>763164617</t>
  </si>
  <si>
    <t>SDK obklad kcí tvaru U š do 0,6 m desky 2xDF 12,5</t>
  </si>
  <si>
    <t>242</t>
  </si>
  <si>
    <t xml:space="preserve">"viz výpis materiálů - tabulka"  </t>
  </si>
  <si>
    <t>"UPE 120" 53,05</t>
  </si>
  <si>
    <t>76399R001</t>
  </si>
  <si>
    <t>Demontáž rastrového pohledu a tepelné izolace ve velíně v předpokládaném rozsahu 8m2 pro provedení ZTI potrubí nad pohledem a zpětné zapravení za použití původního materiálu</t>
  </si>
  <si>
    <t>soub</t>
  </si>
  <si>
    <t>244</t>
  </si>
  <si>
    <t xml:space="preserve">"v 3.NP nad podhledem ve velíně - nad m.č. 1P01 - 2x, 1P03 a 1P32 " </t>
  </si>
  <si>
    <t>2+1+1</t>
  </si>
  <si>
    <t>143</t>
  </si>
  <si>
    <t>76399R002</t>
  </si>
  <si>
    <t>Demontáž rastrového pohledu a tepelné izolace v předpokládaném rozsahu 6m2 pro provedení VZT potrubí d.200mm nad pohledem a zpětné zapravení za použití původn.materiálu</t>
  </si>
  <si>
    <t>246</t>
  </si>
  <si>
    <t>"VZT v 3.NP nad podhledem - nad m.č. 1P34" 1</t>
  </si>
  <si>
    <t>998763303</t>
  </si>
  <si>
    <t>Přesun hmot tonážní pro sádrokartonové konstrukce v objektech v přes 12 do 24 m</t>
  </si>
  <si>
    <t>248</t>
  </si>
  <si>
    <t>145</t>
  </si>
  <si>
    <t>6525658</t>
  </si>
  <si>
    <t>998763381</t>
  </si>
  <si>
    <t>Příplatek k přesunu hmot tonážní 763 SDK prováděný bez použití mechanizace</t>
  </si>
  <si>
    <t>250</t>
  </si>
  <si>
    <t>147</t>
  </si>
  <si>
    <t>-1572393197</t>
  </si>
  <si>
    <t>766</t>
  </si>
  <si>
    <t>Konstrukce truhlářské</t>
  </si>
  <si>
    <t>766660001</t>
  </si>
  <si>
    <t>Montáž dveřních křídel otvíravých jednokřídlových š do 0,8 m do ocelové zárubně</t>
  </si>
  <si>
    <t>252</t>
  </si>
  <si>
    <t>"odk.T/01" 9</t>
  </si>
  <si>
    <t>"odk.T/02" 3</t>
  </si>
  <si>
    <t>"odk.T/22" 1</t>
  </si>
  <si>
    <t>"odk.T/27" 3</t>
  </si>
  <si>
    <t>Souče</t>
  </si>
  <si>
    <t>149</t>
  </si>
  <si>
    <t>-733174637</t>
  </si>
  <si>
    <t>611621D11</t>
  </si>
  <si>
    <t>Dveře vnitřní laminované HPL s lehčeným DTD jádrem- 1.kř.do 90cm. x197 (210) cm, vč.kování nerez brus</t>
  </si>
  <si>
    <t>1594082616</t>
  </si>
  <si>
    <t>"odk.T/10" 8</t>
  </si>
  <si>
    <t>151</t>
  </si>
  <si>
    <t>61199D002</t>
  </si>
  <si>
    <t>Příplatek k dveřnímu kování za "zámek s cylindrickou vložkou - systém generáln.klíče"</t>
  </si>
  <si>
    <t>-996664401</t>
  </si>
  <si>
    <t>766660011</t>
  </si>
  <si>
    <t>Montáž dveřních křídel otvíravých dvoukřídlových š do 1,45 m do ocelové zárubně</t>
  </si>
  <si>
    <t>-1191833850</t>
  </si>
  <si>
    <t>153</t>
  </si>
  <si>
    <t>61162008</t>
  </si>
  <si>
    <t>dveře dvoukřídlé dřevotřískové povrch dýhovaný plné 1450x1970-2100mm</t>
  </si>
  <si>
    <t>-1435074615</t>
  </si>
  <si>
    <t>"T/28"1</t>
  </si>
  <si>
    <t>-625586536</t>
  </si>
  <si>
    <t>155</t>
  </si>
  <si>
    <t>766660311</t>
  </si>
  <si>
    <t>Montáž posuvných dveří jednokřídlových průchozí š do 800 mm do pouzdra s jednou kapsou</t>
  </si>
  <si>
    <t>254</t>
  </si>
  <si>
    <t>"odk.T/06" 5</t>
  </si>
  <si>
    <t>256</t>
  </si>
  <si>
    <t>157</t>
  </si>
  <si>
    <t>611621D14</t>
  </si>
  <si>
    <t>Dveře vnitřní laminované HPL s lehčeným DTD jádrem- 1.kř.do 90cm. x197 (210) cm, vč.kování mušle nerez brus</t>
  </si>
  <si>
    <t>258</t>
  </si>
  <si>
    <t>61199D001</t>
  </si>
  <si>
    <t>Příplatek k dveřnímu kování za "posuvné"</t>
  </si>
  <si>
    <t>260</t>
  </si>
  <si>
    <t>159</t>
  </si>
  <si>
    <t>262</t>
  </si>
  <si>
    <t>766660713</t>
  </si>
  <si>
    <t>Montáž okopového plechu dveřních křídel</t>
  </si>
  <si>
    <t>264</t>
  </si>
  <si>
    <t>"T/01" 2*9</t>
  </si>
  <si>
    <t>"odk.T/02" 2*3</t>
  </si>
  <si>
    <t>161</t>
  </si>
  <si>
    <t>54915211</t>
  </si>
  <si>
    <t>plech okopový nerez 715x250x0,6mm</t>
  </si>
  <si>
    <t>266</t>
  </si>
  <si>
    <t>"odk.T/02" 2*2</t>
  </si>
  <si>
    <t>54915212</t>
  </si>
  <si>
    <t>plech okopový nerez 815x250x0,6mm</t>
  </si>
  <si>
    <t>268</t>
  </si>
  <si>
    <t>163</t>
  </si>
  <si>
    <t>766660720</t>
  </si>
  <si>
    <t>Osazení větrací mřížky s vyříznutím otvoru</t>
  </si>
  <si>
    <t>270</t>
  </si>
  <si>
    <t>"T/01" 6</t>
  </si>
  <si>
    <t>59882D001</t>
  </si>
  <si>
    <t>Mřížka dveřní hliník. větrací š.400mm - sestava 2 kusů - dodávka</t>
  </si>
  <si>
    <t>sada</t>
  </si>
  <si>
    <t>272</t>
  </si>
  <si>
    <t>165</t>
  </si>
  <si>
    <t>766682111</t>
  </si>
  <si>
    <t>Montáž zárubní obložkových pro dveře jednokřídlové tl stěny do 170 mm</t>
  </si>
  <si>
    <t>274</t>
  </si>
  <si>
    <t>611823D7</t>
  </si>
  <si>
    <t>zárubeň jednokřídlá obložková s HPL povrchem tl stěny 60-150mm rozměru 600-1100/1970, 2100mm pro posuvné dveře</t>
  </si>
  <si>
    <t>276</t>
  </si>
  <si>
    <t>167</t>
  </si>
  <si>
    <t>766810RAC</t>
  </si>
  <si>
    <t xml:space="preserve">Kuchyňské linky - dodávka a montáž,  linka dl.2475 až 2670mm, mimo dřez, spotřebičů a zařiz.předmětů</t>
  </si>
  <si>
    <t>278</t>
  </si>
  <si>
    <t>"odk.T/13" 3</t>
  </si>
  <si>
    <t>998766103</t>
  </si>
  <si>
    <t>Přesun hmot tonážní pro kce truhlářské v objektech v přes 12 do 24 m</t>
  </si>
  <si>
    <t>280</t>
  </si>
  <si>
    <t>169</t>
  </si>
  <si>
    <t>998766181</t>
  </si>
  <si>
    <t>Příplatek k přesunu hmot tonážní 766 prováděný bez použití mechanizace</t>
  </si>
  <si>
    <t>282</t>
  </si>
  <si>
    <t>767</t>
  </si>
  <si>
    <t>Konstrukce zámečnické</t>
  </si>
  <si>
    <t>767995115</t>
  </si>
  <si>
    <t>Montáž atypických zámečnických konstrukcí hm přes 50 do 100 kg</t>
  </si>
  <si>
    <t>kg</t>
  </si>
  <si>
    <t>284</t>
  </si>
  <si>
    <t>651</t>
  </si>
  <si>
    <t>171</t>
  </si>
  <si>
    <t>55399D11</t>
  </si>
  <si>
    <t>Dodávka atyp.ocelové konstrukce, vč. dílenské přípravy</t>
  </si>
  <si>
    <t>286</t>
  </si>
  <si>
    <t xml:space="preserve">"viz výpis materiálů - tabulka, vč.prořezu "  </t>
  </si>
  <si>
    <t>651,00*1,08</t>
  </si>
  <si>
    <t>998767103</t>
  </si>
  <si>
    <t>Přesun hmot tonážní pro zámečnické konstrukce v objektech v přes 12 do 24 m</t>
  </si>
  <si>
    <t>288</t>
  </si>
  <si>
    <t>173</t>
  </si>
  <si>
    <t>998767181</t>
  </si>
  <si>
    <t>Příplatek k přesunu hmot tonážní 767 prováděný bez použití mechanizace</t>
  </si>
  <si>
    <t>290</t>
  </si>
  <si>
    <t>771</t>
  </si>
  <si>
    <t>Podlahy z dlaždic</t>
  </si>
  <si>
    <t>771121011</t>
  </si>
  <si>
    <t>Nátěr penetrační na podlahu</t>
  </si>
  <si>
    <t>292</t>
  </si>
  <si>
    <t>175</t>
  </si>
  <si>
    <t>771161021</t>
  </si>
  <si>
    <t>Montáž profilu ukončujícího pro plynulý přechod (dlažby s kobercem apod.)</t>
  </si>
  <si>
    <t>343687193</t>
  </si>
  <si>
    <t>"u dveří - prahy "</t>
  </si>
  <si>
    <t>0,80*8+1,45</t>
  </si>
  <si>
    <t>5534311D1</t>
  </si>
  <si>
    <t xml:space="preserve">hliníkový přechodový  profil (prahový) - eloxovaný odstín dle investora</t>
  </si>
  <si>
    <t>1974595237</t>
  </si>
  <si>
    <t xml:space="preserve">"s prořezem"  7,85*1,05</t>
  </si>
  <si>
    <t>177</t>
  </si>
  <si>
    <t>771574242</t>
  </si>
  <si>
    <t>Montáž podlah keramických velkoformátových pro mechanické zatížení hladkých lepených flexibilním lepidlem přes 4 do 6 ks/m2</t>
  </si>
  <si>
    <t>294</t>
  </si>
  <si>
    <t>59761420</t>
  </si>
  <si>
    <t>dlažba velkoformátová keramická slinutá protiskluzná do interiéru i exteriéru pro vysoké mechanické namáhání přes 4 do 6ks/m2</t>
  </si>
  <si>
    <t>296</t>
  </si>
  <si>
    <t>"s prořezem</t>
  </si>
  <si>
    <t>108,22*1,10</t>
  </si>
  <si>
    <t>179</t>
  </si>
  <si>
    <t>771577111</t>
  </si>
  <si>
    <t>Příplatek k montáži podlah keramických lepených flexibilním lepidlem za plochu do 5 m2</t>
  </si>
  <si>
    <t>298</t>
  </si>
  <si>
    <t>4,57+1,23+1,26+3,50+4,50+3,59+1,63+1,43</t>
  </si>
  <si>
    <t>4,41+1,60</t>
  </si>
  <si>
    <t>"2.NP - skladba P8+P4</t>
  </si>
  <si>
    <t>3,46+4,71+1,29+1,21+1,35+3,18+3,88+1,49+1,40*2 +1,58</t>
  </si>
  <si>
    <t>771577114</t>
  </si>
  <si>
    <t>Příplatek k montáži podlah keramických lepených flexibilním lepidlem za spárování tmelem dvousložkovým</t>
  </si>
  <si>
    <t>300</t>
  </si>
  <si>
    <t>181</t>
  </si>
  <si>
    <t>302</t>
  </si>
  <si>
    <t>0,80*3+0,70*2</t>
  </si>
  <si>
    <t>0,80*3+0,70</t>
  </si>
  <si>
    <t>304</t>
  </si>
  <si>
    <t xml:space="preserve">"s prořezem"  12,00</t>
  </si>
  <si>
    <t>183</t>
  </si>
  <si>
    <t>998771103</t>
  </si>
  <si>
    <t>Přesun hmot tonážní pro podlahy z dlaždic v objektech v přes 12 do 24 m</t>
  </si>
  <si>
    <t>306</t>
  </si>
  <si>
    <t>1641440293</t>
  </si>
  <si>
    <t>185</t>
  </si>
  <si>
    <t>998771181</t>
  </si>
  <si>
    <t>Příplatek k přesunu hmot tonážní 771 prováděný bez použití mechanizace</t>
  </si>
  <si>
    <t>308</t>
  </si>
  <si>
    <t>1403448607</t>
  </si>
  <si>
    <t>776</t>
  </si>
  <si>
    <t>Podlahy povlakové</t>
  </si>
  <si>
    <t>187</t>
  </si>
  <si>
    <t>776111116</t>
  </si>
  <si>
    <t>Odstranění zbytků lepidla z podkladu povlakových podlah broušením</t>
  </si>
  <si>
    <t>-2040636701</t>
  </si>
  <si>
    <t>"2.NP - 1P11 - 1P13, 1P21 - 1P23, 1P31)</t>
  </si>
  <si>
    <t>34,21+16,14+34,34+32,94+19,93+35,15+16,89</t>
  </si>
  <si>
    <t>"3.NP - 2P24" 15,36</t>
  </si>
  <si>
    <t>776111311</t>
  </si>
  <si>
    <t>Vysátí podkladu povlakových podlah</t>
  </si>
  <si>
    <t>597461195</t>
  </si>
  <si>
    <t>189</t>
  </si>
  <si>
    <t>776201812</t>
  </si>
  <si>
    <t>Demontáž lepených povlakových podlah s podložkou ručně</t>
  </si>
  <si>
    <t>310</t>
  </si>
  <si>
    <t>15,40</t>
  </si>
  <si>
    <t>"3.NP" 16,41</t>
  </si>
  <si>
    <t>1233858763</t>
  </si>
  <si>
    <t>191</t>
  </si>
  <si>
    <t>776201814</t>
  </si>
  <si>
    <t>Demontáž povlakových podlahovin volně položených podlepených páskou</t>
  </si>
  <si>
    <t>312</t>
  </si>
  <si>
    <t>"1.NP - koberec" 14,88</t>
  </si>
  <si>
    <t>776211111</t>
  </si>
  <si>
    <t>Lepení textilních pásů</t>
  </si>
  <si>
    <t>-1475735820</t>
  </si>
  <si>
    <t>193</t>
  </si>
  <si>
    <t>69751011</t>
  </si>
  <si>
    <t>koberec zátěžový vysoká zátěž hm 1450g/m2 š 2m</t>
  </si>
  <si>
    <t>-1384491644</t>
  </si>
  <si>
    <t>776410811</t>
  </si>
  <si>
    <t>Odstranění soklíků a lišt pryžových nebo plastových</t>
  </si>
  <si>
    <t>-1232549823</t>
  </si>
  <si>
    <t>"1P31" (3,65+4,675)*2-0,8</t>
  </si>
  <si>
    <t>"1P11" (7,5+4,675)*2- 0,8 + (0,9+0,4)*2+1</t>
  </si>
  <si>
    <t>"1P12" (3,5+4,675)*2-0,8+1</t>
  </si>
  <si>
    <t>"1P13" (7,5+4,675)*2-2* 0,8 + (0,4+0,4)*2+1</t>
  </si>
  <si>
    <t>"1P23" (7,7+4,675)*2- 0,8 + (0,9+0,4)*2+1</t>
  </si>
  <si>
    <t>"1P22" (3,5+4,675)*2-0,8+1</t>
  </si>
  <si>
    <t>"1P21" (7,15+4,675)*2- 0,8 + (0,4+0,4)*2+1</t>
  </si>
  <si>
    <t>"2P24" (3,375+4,675)-0,8 + (0,4+0,4+0,4)*2</t>
  </si>
  <si>
    <t xml:space="preserve">Součet </t>
  </si>
  <si>
    <t>195</t>
  </si>
  <si>
    <t>776411111</t>
  </si>
  <si>
    <t>Montáž obvodových soklíků výšky do 80 mm</t>
  </si>
  <si>
    <t>2109026435</t>
  </si>
  <si>
    <t>28411007</t>
  </si>
  <si>
    <t>lišta soklová PVC 15x50mm</t>
  </si>
  <si>
    <t>1201459939</t>
  </si>
  <si>
    <t>164,1*1,02 'Přepočtené koeficientem množství</t>
  </si>
  <si>
    <t>197</t>
  </si>
  <si>
    <t>776991821</t>
  </si>
  <si>
    <t>Odstranění lepidla ručně z podlah</t>
  </si>
  <si>
    <t>314</t>
  </si>
  <si>
    <t xml:space="preserve">"2.NP  - dle legendy (mimo ploch s bouráním celé podlah.vrstvy) "</t>
  </si>
  <si>
    <t>781</t>
  </si>
  <si>
    <t>Dokončovací práce - obklady</t>
  </si>
  <si>
    <t>781121011</t>
  </si>
  <si>
    <t>Nátěr penetrační na stěnu</t>
  </si>
  <si>
    <t>316</t>
  </si>
  <si>
    <t>199</t>
  </si>
  <si>
    <t>781151031</t>
  </si>
  <si>
    <t>Celoplošné vyrovnání podkladu stěrkou tl 3 mm</t>
  </si>
  <si>
    <t>318</t>
  </si>
  <si>
    <t>"1.NP - na původní povrchy</t>
  </si>
  <si>
    <t xml:space="preserve">(1,80*2+0,25)*2,65 </t>
  </si>
  <si>
    <t>(2,45*2+0,10+0,90+2,45)*2,65</t>
  </si>
  <si>
    <t>-0,70*1,97*2 -1,20*1,50*2 +1,50*0,25*2*2</t>
  </si>
  <si>
    <t>((4,62+1,75)*2-1,30-0,70)*2,00 -1,20*0,70+0,25*0,70*2</t>
  </si>
  <si>
    <t>(1,87+2,38)*2,65 -0,80*1,97</t>
  </si>
  <si>
    <t>1,45*2,65-0,70*1,97</t>
  </si>
  <si>
    <t>(2,85+1,355)*2,65 -0,80*1,97</t>
  </si>
  <si>
    <t>(3,36+3,105+2,825)*2,85</t>
  </si>
  <si>
    <t>-1,20*1,50*4 +0,25*1,50*2*4</t>
  </si>
  <si>
    <t>((1,10+1,48)*2-0,60)*2,00 + (2,03+1,25*2)*1,50</t>
  </si>
  <si>
    <t>(2,475+0,60)*0,60</t>
  </si>
  <si>
    <t>(6,90-0,25-0,15+2,90*2-0,63+1,65*2+2,40+2,20+2,15+1,575*4+0,40)*2,65</t>
  </si>
  <si>
    <t>781151041</t>
  </si>
  <si>
    <t>Příplatek k cenám celoplošné vyrovnání stěrkou za každý další 1 mm přes tl 3 mm</t>
  </si>
  <si>
    <t>320</t>
  </si>
  <si>
    <t>201</t>
  </si>
  <si>
    <t>781474115</t>
  </si>
  <si>
    <t>Montáž obkladů vnitřních keramických hladkých přes 22 do 25 ks/m2 lepených flexibilním lepidlem</t>
  </si>
  <si>
    <t>322</t>
  </si>
  <si>
    <t>(1,80+0,90)*2*2,65 -0,70*1,97</t>
  </si>
  <si>
    <t>(2,45+1,80)*2*2,65 -0,70*1,97*2</t>
  </si>
  <si>
    <t>(2,45+0,10+0,90+2,45)*2*2,65 +1,00*2,00*2*2</t>
  </si>
  <si>
    <t>((4,62+1,75+0,65)*2-0,70)*2,00 -1,20*0,70+0,25*0,70*2</t>
  </si>
  <si>
    <t>(1,87+2,38)*2*2,65 -0,80*1,97*2</t>
  </si>
  <si>
    <t>(1,45+0,90+1,43)*2*2,65+0,55*2,00*2-0,70*1,97</t>
  </si>
  <si>
    <t>(2,85+2,38+1,355+0,95+0,40+1,20+0,475+0,795)*2,65 -0,80*1,97*2</t>
  </si>
  <si>
    <t>(3,36+2,10)*2*2,85 -0,80*1,97</t>
  </si>
  <si>
    <t>(2,825+0,95+1,20+0,15+0,475+0,795+1,70+0,25+3,105)*2,85 -0,80*1,97</t>
  </si>
  <si>
    <t>(2,475+0,60*2)*0,60</t>
  </si>
  <si>
    <t>(1,65+2,10)*2*2,65 -0,80*1,97*2</t>
  </si>
  <si>
    <t>(2,35+1,65)*2*2,65-0,80*1,97*2</t>
  </si>
  <si>
    <t>(0,90+0,10+1,15+1,625)*2*2,65+0,45*2,00*2 -0,70*1,97</t>
  </si>
  <si>
    <t>(0,15+1,325+1,625+2,90)*2*2,65 -0,80*1,97-1,20*1,95*2+(1,20+1,95*2)*0,25*2</t>
  </si>
  <si>
    <t>(1,97+0,025+1,875+2,90+0,51)*2*2,65 -0,80*1,97-1,20*1,95*2+(1,20+1,95*2)*0,25*2</t>
  </si>
  <si>
    <t xml:space="preserve">"3.NP </t>
  </si>
  <si>
    <t>(1,65+2,20)*2*2,65 -0,80*1,97*2</t>
  </si>
  <si>
    <t>(2,40+1,65)*2*2,65-0,80*1,97*2</t>
  </si>
  <si>
    <t>(0,85+0,10+1,20+1,625+0,45)*2*2,65 -0,70*1,97</t>
  </si>
  <si>
    <t>(0,15+1,55+1,50+2,90)*2*2,65 -0,80*1,97-1,20*1,95*2+(1,20+1,95*2)*0,25*2</t>
  </si>
  <si>
    <t>(1,925+0,025+1,50+2,90+0,615)*2*2,65 -0,80*1,97-1,20*1,95*2+(1,20+1,95*2)*0,25*2</t>
  </si>
  <si>
    <t>"odečet ploch zrcadel" -(2,355+2,38+1,65*4)*1,00</t>
  </si>
  <si>
    <t>59761039</t>
  </si>
  <si>
    <t>obklad keramický hladký přes 22 do 25ks/m2</t>
  </si>
  <si>
    <t>324</t>
  </si>
  <si>
    <t>459,927*1,1 "Přepočtené koeficientem množství</t>
  </si>
  <si>
    <t>203</t>
  </si>
  <si>
    <t>781477111</t>
  </si>
  <si>
    <t>Příplatek k montáži obkladů vnitřních keramických hladkých za plochu do 10 m2</t>
  </si>
  <si>
    <t>326</t>
  </si>
  <si>
    <t>781477114</t>
  </si>
  <si>
    <t>Příplatek k montáži obkladů vnitřních keramických hladkých za spárování tmelem dvousložkovým</t>
  </si>
  <si>
    <t>328</t>
  </si>
  <si>
    <t>205</t>
  </si>
  <si>
    <t>781491011</t>
  </si>
  <si>
    <t>Montáž zrcadel plochy do 1 m2 lepených silikonovým tmelem na podkladní omítku</t>
  </si>
  <si>
    <t>330</t>
  </si>
  <si>
    <t>"odk. D9 "</t>
  </si>
  <si>
    <t>0,40*0,60*10</t>
  </si>
  <si>
    <t>634651D03</t>
  </si>
  <si>
    <t>Zápustné zrcadlo vel. 400 x 600mm, vč.dopravy</t>
  </si>
  <si>
    <t>332</t>
  </si>
  <si>
    <t xml:space="preserve">"odk. D9  " 10</t>
  </si>
  <si>
    <t>207</t>
  </si>
  <si>
    <t>781491012</t>
  </si>
  <si>
    <t>Montáž zrcadel plochy přes 1 m2 lepených silikonovým tmelem na podkladní omítku</t>
  </si>
  <si>
    <t>334</t>
  </si>
  <si>
    <t>"odk. D10 " 2,355*1,00*1</t>
  </si>
  <si>
    <t>"odk. D11 " 2,38*1,00*1</t>
  </si>
  <si>
    <t>"odk. D12 " 1,65*1,00*4</t>
  </si>
  <si>
    <t>63465126</t>
  </si>
  <si>
    <t>zrcadlo nemontované čiré tl 5mm max rozměr 3210x2250mm</t>
  </si>
  <si>
    <t>336</t>
  </si>
  <si>
    <t>11,335*1,1 "Přepočtené koeficientem množství</t>
  </si>
  <si>
    <t>209</t>
  </si>
  <si>
    <t>781495141</t>
  </si>
  <si>
    <t>Průnik obkladem kruhový do DN 30</t>
  </si>
  <si>
    <t>338</t>
  </si>
  <si>
    <t xml:space="preserve">"1.NP cca"  20</t>
  </si>
  <si>
    <t xml:space="preserve">"2.NP cca"  28</t>
  </si>
  <si>
    <t xml:space="preserve">"3.NP cca"  30</t>
  </si>
  <si>
    <t>781495142</t>
  </si>
  <si>
    <t>Průnik obkladem kruhový přes DN 30 do DN 90</t>
  </si>
  <si>
    <t>340</t>
  </si>
  <si>
    <t xml:space="preserve">"1.NP cca"  11</t>
  </si>
  <si>
    <t xml:space="preserve">"2.NP cca"  14</t>
  </si>
  <si>
    <t xml:space="preserve">"3.NP cca"  15</t>
  </si>
  <si>
    <t>211</t>
  </si>
  <si>
    <t>781495143</t>
  </si>
  <si>
    <t>Průnik obkladem kruhový přes DN 90</t>
  </si>
  <si>
    <t>342</t>
  </si>
  <si>
    <t xml:space="preserve">"1.NP"  6</t>
  </si>
  <si>
    <t xml:space="preserve">"2.NP"  6</t>
  </si>
  <si>
    <t xml:space="preserve">"3.NP"  6</t>
  </si>
  <si>
    <t>998781103</t>
  </si>
  <si>
    <t>Přesun hmot tonážní pro obklady keramické v objektech v přes 12 do 24 m</t>
  </si>
  <si>
    <t>344</t>
  </si>
  <si>
    <t>213</t>
  </si>
  <si>
    <t>998781181</t>
  </si>
  <si>
    <t>Příplatek k přesunu hmot tonážní 781 prováděný bez použití mechanizace</t>
  </si>
  <si>
    <t>346</t>
  </si>
  <si>
    <t>783</t>
  </si>
  <si>
    <t>Dokončovací práce - nátěry</t>
  </si>
  <si>
    <t>783301313</t>
  </si>
  <si>
    <t>Odmaštění zámečnických konstrukcí ředidlovým odmašťovačem</t>
  </si>
  <si>
    <t>348</t>
  </si>
  <si>
    <t xml:space="preserve">"viz výpis materiálů - tabulka"  24,1565</t>
  </si>
  <si>
    <t>215</t>
  </si>
  <si>
    <t>783314101</t>
  </si>
  <si>
    <t>Základní jednonásobný syntetický nátěr zámečnických konstrukcí</t>
  </si>
  <si>
    <t>350</t>
  </si>
  <si>
    <t>783314203</t>
  </si>
  <si>
    <t>Základní antikorozní jednonásobný syntetický samozákladující nátěr zámečnických konstrukcí</t>
  </si>
  <si>
    <t>352</t>
  </si>
  <si>
    <t>217</t>
  </si>
  <si>
    <t>783315103</t>
  </si>
  <si>
    <t>Mezinátěr jednonásobný syntetický samozákladující zámečnických konstrukcí</t>
  </si>
  <si>
    <t>354</t>
  </si>
  <si>
    <t>"1.NP dtto - sociálky a dle dispozice</t>
  </si>
  <si>
    <t>(0,70+2*1,97)*0,21*(2+1)</t>
  </si>
  <si>
    <t>(0,70+2*1,97)*0,26*2</t>
  </si>
  <si>
    <t>(0,80+2*1,97)*0,26*4</t>
  </si>
  <si>
    <t xml:space="preserve">"2.NP dtto" </t>
  </si>
  <si>
    <t>(0,70+2*1,97)*0,26*1</t>
  </si>
  <si>
    <t>(0,80+2*1,97)*0,26*3</t>
  </si>
  <si>
    <t xml:space="preserve">"3.NP dtto" </t>
  </si>
  <si>
    <t>783317101</t>
  </si>
  <si>
    <t>Krycí jednonásobný syntetický standardní nátěr zámečnických konstrukcí</t>
  </si>
  <si>
    <t>356</t>
  </si>
  <si>
    <t>784</t>
  </si>
  <si>
    <t>Dokončovací práce - malby a tapety</t>
  </si>
  <si>
    <t>219</t>
  </si>
  <si>
    <t>784121001</t>
  </si>
  <si>
    <t>Oškrabání malby v mísnostech v do 3,80 m</t>
  </si>
  <si>
    <t>358</t>
  </si>
  <si>
    <t>"1.NP sociálky a dílny dtto (stropy mimo podhledy)</t>
  </si>
  <si>
    <t>7,90*0,70</t>
  </si>
  <si>
    <t xml:space="preserve">"stěny"  160,946*0,70</t>
  </si>
  <si>
    <t>"2.NP sociálky (1P07) dtto (stropy mimo podhledy)</t>
  </si>
  <si>
    <t>15,40*0,70</t>
  </si>
  <si>
    <t xml:space="preserve">"stěny"  110,358*0,70</t>
  </si>
  <si>
    <t>"3.NP sociálky (2P04) dtto (stropy mimo podhledy)</t>
  </si>
  <si>
    <t>15,72*0,70</t>
  </si>
  <si>
    <t xml:space="preserve">"stěny"  116,481*0,70</t>
  </si>
  <si>
    <t>784171101</t>
  </si>
  <si>
    <t>Zakrytí vnitřních podlah včetně pozdějšího odkrytí</t>
  </si>
  <si>
    <t>360</t>
  </si>
  <si>
    <t>"1.NP v nutném rozsahu cca " 50</t>
  </si>
  <si>
    <t>"2.NP dtto " 50</t>
  </si>
  <si>
    <t>"3.NP dtto " 50</t>
  </si>
  <si>
    <t>221</t>
  </si>
  <si>
    <t>58124844</t>
  </si>
  <si>
    <t>fólie pro malířské potřeby zakrývací tl 25µ 4x5m</t>
  </si>
  <si>
    <t>CS ÚRS 2022 02</t>
  </si>
  <si>
    <t>362</t>
  </si>
  <si>
    <t>150*1,05 "Přepočtené koeficientem množství</t>
  </si>
  <si>
    <t>784181101</t>
  </si>
  <si>
    <t>Základní akrylátová jednonásobná bezbarvá penetrace podkladu v místnostech v do 3,80 m</t>
  </si>
  <si>
    <t>364</t>
  </si>
  <si>
    <t xml:space="preserve">"dle nových omítek (jen dotčená část úpravami) "  </t>
  </si>
  <si>
    <t xml:space="preserve">"1.NP omítky"  20,364+7,90</t>
  </si>
  <si>
    <t xml:space="preserve">"dtto SDK"  42,65</t>
  </si>
  <si>
    <t xml:space="preserve">"2.NP nové omítky"  51,422</t>
  </si>
  <si>
    <t xml:space="preserve">"dtto SDK"  28,53</t>
  </si>
  <si>
    <t xml:space="preserve">"3.NP nové omítky"  </t>
  </si>
  <si>
    <t>49,904</t>
  </si>
  <si>
    <t xml:space="preserve">"dtto SDK"  29,14</t>
  </si>
  <si>
    <t>223</t>
  </si>
  <si>
    <t>784181101.1</t>
  </si>
  <si>
    <t>241599195</t>
  </si>
  <si>
    <t>"Stěny"</t>
  </si>
  <si>
    <t>"1P31" (3,65+4,675)*2*2,7-0,8*2</t>
  </si>
  <si>
    <t>"1P11" (7,5+4,675)*2*2,7- 0,8*2 + (0,9+0,4)*2*2,7</t>
  </si>
  <si>
    <t>"1P12" (3,5+4,675)*2*2,7-0,8*2+1</t>
  </si>
  <si>
    <t>"1P13" (7,5+4,675)*2*2,7-2* 0,8*2 + (0,4+0,4)*2+1</t>
  </si>
  <si>
    <t>"1P23" (7,7+4,675)*2*2,7- 0,8*2 + (0,9+0,4)*2*2,7+1</t>
  </si>
  <si>
    <t>"1P21" (7,15+4,675)*2*2,7- 0,8*2 + (0,4+0,4)*2*2,7+1</t>
  </si>
  <si>
    <t>"2P24" (3,375+4,675)*2*2,7-0,8 + (0,4+0,4+0,4)*2*2,7</t>
  </si>
  <si>
    <t>"Strop" 204,96</t>
  </si>
  <si>
    <t>"odečet oken 24ks" -24*1,2*1,95</t>
  </si>
  <si>
    <t>784221101</t>
  </si>
  <si>
    <t>Dvojnásobné bílé malby ze směsí za sucha dobře otěruvzdorných v místnostech do 3,80 m</t>
  </si>
  <si>
    <t>366</t>
  </si>
  <si>
    <t>225</t>
  </si>
  <si>
    <t>-939497361</t>
  </si>
  <si>
    <t>1404 - SO 01 - Administrativní budova - E.2.1 - Stavební úpravy u dešťové kanalizace _ II.ETAPA</t>
  </si>
  <si>
    <t xml:space="preserve">    1 - Zemní práce</t>
  </si>
  <si>
    <t>Zemní práce</t>
  </si>
  <si>
    <t>139001101</t>
  </si>
  <si>
    <t>Příplatek za ztížení vykopávky v blízkosti podzemního vedení</t>
  </si>
  <si>
    <t>139751101</t>
  </si>
  <si>
    <t>Vykopávky v uzavřených prostorech v hornině třídy těžitelnosti I skupiny 1 až 3 ručně</t>
  </si>
  <si>
    <t>"1.PP -u dešťových svodů pro napojení (po odstranění podlah.vrstev tl.250mm !)</t>
  </si>
  <si>
    <t>1,00*1,00*0,20*10</t>
  </si>
  <si>
    <t>162211311</t>
  </si>
  <si>
    <t>Vodorovné přemístění výkopku z horniny třídy těžitelnosti I skupiny 1 až 3 stavebním kolečkem do 10 m</t>
  </si>
  <si>
    <t>"přebytečný výkopek" 2,00</t>
  </si>
  <si>
    <t>162211319</t>
  </si>
  <si>
    <t>Příplatek k vodorovnému přemístění výkopku z horniny třídy těžitelnosti I skupiny 1 až 3 stavebním kolečkem za každých dalších 10 m</t>
  </si>
  <si>
    <t>2,00*9</t>
  </si>
  <si>
    <t>162651112</t>
  </si>
  <si>
    <t>Vodorovné přemístění přes 4 000 do 5000 m výkopku/sypaniny z horniny třídy těžitelnosti I skupiny 1 až 3</t>
  </si>
  <si>
    <t xml:space="preserve">"přebytečný výkopek " </t>
  </si>
  <si>
    <t>2,00</t>
  </si>
  <si>
    <t>167111101</t>
  </si>
  <si>
    <t>Nakládání výkopku z hornin třídy těžitelnosti I skupiny 1 až 3 ručně</t>
  </si>
  <si>
    <t>17120122R</t>
  </si>
  <si>
    <t>Poplatek za uložení na skládce (skládkovné) zeminy a kamení kód odpadu 17 05 04 ( cena upravena za skládku OZO Ostrava, ul.Bohumínská + vypracování analýzy 2A ! )</t>
  </si>
  <si>
    <t>2,00*2,00</t>
  </si>
  <si>
    <t>175111101</t>
  </si>
  <si>
    <t>Obsypání potrubí ručně sypaninou bez prohození, uloženou do 3 m</t>
  </si>
  <si>
    <t xml:space="preserve">"vnitřní větve kanalizace nad lože kolem potrubí </t>
  </si>
  <si>
    <t>"po podkladní beton" 1,00</t>
  </si>
  <si>
    <t>58337303</t>
  </si>
  <si>
    <t>štěrkopísek frakce 0/8</t>
  </si>
  <si>
    <t>1,00*2,00*1,01</t>
  </si>
  <si>
    <t>"obezdívky dešťových svodů</t>
  </si>
  <si>
    <t>"1.NP" (0,40+0,25*2-0,05*2)*(2,85+0,10)*1</t>
  </si>
  <si>
    <t xml:space="preserve">             (0,40+0,25*2-0,05*2)*(2,85+0,10+0,50)*3</t>
  </si>
  <si>
    <t xml:space="preserve">             (0,40+0,53*2-0,05*2)*(2,85+0,10)*1</t>
  </si>
  <si>
    <t xml:space="preserve">             (0,43+0,33*2-0,05*2)*(2,85+0,10+0,50)*1</t>
  </si>
  <si>
    <t xml:space="preserve">             (0,40+0,33*2-0,05*2)*(2,85+0,10+0,50)*1</t>
  </si>
  <si>
    <t>"2.NP" (0,40+0,25*2-0,05*2)*(2,55+0,10+0,50)*3</t>
  </si>
  <si>
    <t xml:space="preserve">              (0,40+0,25*2-0,05*2)*4,15*3</t>
  </si>
  <si>
    <t xml:space="preserve">              (0,40+0,30*2-0,05*2)*4,15*1</t>
  </si>
  <si>
    <t xml:space="preserve">              (0,75+0,50*2-0,05*2)*(2,55+0,10+0,50)*1</t>
  </si>
  <si>
    <t>"3.NP" (0,40+0,25*2-0,05*2)*(2,55+0,10+0,50)*3</t>
  </si>
  <si>
    <t xml:space="preserve">            (1,40+0,25*2-0,05*2)*(2,55+0,10+0,50)*1 </t>
  </si>
  <si>
    <t>"u dešťových svodů</t>
  </si>
  <si>
    <t>"nad 1.PP" 6</t>
  </si>
  <si>
    <t>"nad 1.NP" 7</t>
  </si>
  <si>
    <t>"nad 2.NP" 7</t>
  </si>
  <si>
    <t>451572111</t>
  </si>
  <si>
    <t>Lože pod potrubí otevřený výkop z kameniva drobného těženého</t>
  </si>
  <si>
    <t>" tl. 100mm</t>
  </si>
  <si>
    <t>1,00*1,00*0,10*10</t>
  </si>
  <si>
    <t>611325222</t>
  </si>
  <si>
    <t>Vápenocementová štuková omítka malých ploch přes 0,09 do 0,25 m2 na stropech</t>
  </si>
  <si>
    <t xml:space="preserve">"u dešťových svodů (mimo obezdívky) </t>
  </si>
  <si>
    <t>"nad 1.NP" 2</t>
  </si>
  <si>
    <t>613131121</t>
  </si>
  <si>
    <t>Penetrační disperzní nátěr vnitřních pilířů nebo sloupů nanášený ručně</t>
  </si>
  <si>
    <t>"obezdívky dešťových svodů s přesahem</t>
  </si>
  <si>
    <t>"1.NP" (0,40+0,25*2+0,05*2)*2,85*1</t>
  </si>
  <si>
    <t xml:space="preserve">             (0,40+0,25*2+0,05*2)*(2,85+0,50)*3</t>
  </si>
  <si>
    <t xml:space="preserve">             (0,40+0,53*2+0,05*2)*2,85*1</t>
  </si>
  <si>
    <t xml:space="preserve">             (0,43+0,33*2+0,05*2)*(2,85+0,50)*1</t>
  </si>
  <si>
    <t xml:space="preserve">             (0,40+0,33*2+0,05*2)*(2,85+0,50)*1</t>
  </si>
  <si>
    <t>"2.NP" (0,40+0,25*2+0,05*2)*(2,55+0,50)*3</t>
  </si>
  <si>
    <t xml:space="preserve">              (0,40+0,25*2+0,05*2)*4,10*3</t>
  </si>
  <si>
    <t xml:space="preserve">              (0,40+0,30*2+0,05*2)*4,10*1</t>
  </si>
  <si>
    <t xml:space="preserve">              (0,75+0,50*2+0,05*2)*(2,55+0,50)*1</t>
  </si>
  <si>
    <t>"3.NP" (0,40+0,25*2+0,05*2)*(2,55+0,50)*3</t>
  </si>
  <si>
    <t xml:space="preserve">            (1,40+0,25*2+0,05*2)*(2,55+0,50)*1 </t>
  </si>
  <si>
    <t>613142001</t>
  </si>
  <si>
    <t>Potažení vnitřních pilířů nebo sloupů sklovláknitým pletivem vtlačeným do tenkovrstvé hmoty</t>
  </si>
  <si>
    <t>613311131</t>
  </si>
  <si>
    <t>Potažení vnitřních pilířů nebo sloupů vápenným štukem tloušťky do 3 mm</t>
  </si>
  <si>
    <t>631312131</t>
  </si>
  <si>
    <t>Doplnění dosavadních mazanin betonem prostým plochy do 4 m2 tloušťky přes 80 mm</t>
  </si>
  <si>
    <t>"1.PP u dešťových svodů - podkladní beton</t>
  </si>
  <si>
    <t>1,50*1,50*0,15*10</t>
  </si>
  <si>
    <t>((-0,40*0,25*3)-0,40*0,20)*0,15</t>
  </si>
  <si>
    <t>-0,40*0,35*0,15*2</t>
  </si>
  <si>
    <t>"dtto - vrchní beton 100mm (mimo dílny)</t>
  </si>
  <si>
    <t>21,84*0,10</t>
  </si>
  <si>
    <t>631319022</t>
  </si>
  <si>
    <t>Příplatek k mazanině tl přes 80 do 120 mm za přehlazení s poprášením cementem</t>
  </si>
  <si>
    <t>"1.PP u dešťových svodů - vrchní beton mimo dlažbu a PVC</t>
  </si>
  <si>
    <t>(26,14-6,75-4,50-4,30)*0,10</t>
  </si>
  <si>
    <t>"u obezdívky dešťových svodů cca</t>
  </si>
  <si>
    <t>"1.PP" 3,60*(7+5)</t>
  </si>
  <si>
    <t>"1.NP" 3,60*8</t>
  </si>
  <si>
    <t>"2.NP" 3,60*7</t>
  </si>
  <si>
    <t>"3.NP" 3,60*4</t>
  </si>
  <si>
    <t>"u výměny potrubí dtto" 205,2-93,60</t>
  </si>
  <si>
    <t>965042231</t>
  </si>
  <si>
    <t>Bourání podkladů pod dlažby nebo mazanin betonových nebo z litého asfaltu tl přes 100 mm pl do 4 m2</t>
  </si>
  <si>
    <t>((-0,40*0,25*3 )-0,40*0,20)*0,15</t>
  </si>
  <si>
    <t>965045112</t>
  </si>
  <si>
    <t>Bourání potěrů cementových nebo pískocementových tl do 50 mm pl do 4 m2</t>
  </si>
  <si>
    <t>"1.PP u dešťových svodů</t>
  </si>
  <si>
    <t>1,50*1,50*6</t>
  </si>
  <si>
    <t>-0,40*0,35*2</t>
  </si>
  <si>
    <t>965049112</t>
  </si>
  <si>
    <t>Příplatek k bourání betonových mazanin za bourání mazanin se svařovanou sítí tl přes 100 mm</t>
  </si>
  <si>
    <t>1,50*1,50*3</t>
  </si>
  <si>
    <t>"obezdívky dešťových svodů - dle skutečnosti</t>
  </si>
  <si>
    <t>"1.PP" (0,40+0,25*2-0,07*2)*(2,55+0,10)*2</t>
  </si>
  <si>
    <t>"1.NP" (0,40+0,25*2-0,07*2)*(2,85+0,10)*1</t>
  </si>
  <si>
    <t xml:space="preserve">             (0,40+0,25*2-0,07*2)*(2,85+0,10+0,50)*4</t>
  </si>
  <si>
    <t xml:space="preserve">             (0,40+0,53*2-0,07*2)*(2,85+0,10)*1</t>
  </si>
  <si>
    <t>"2.NP" (0,40+0,25*2-0,07*2)*(2,55+0,10+0,50)*3</t>
  </si>
  <si>
    <t xml:space="preserve">              (0,40+0,25*2-0,07*2)*(2,70+0,05+4,05)*2</t>
  </si>
  <si>
    <t xml:space="preserve">              (0,40+0,27*2-0,07*2)*(2,70+0,05+4,05)*1</t>
  </si>
  <si>
    <t xml:space="preserve">              (0,75+0,50*2-0,07*2)*(2,55+0,10+0,50)*1</t>
  </si>
  <si>
    <t>"3.NP" (0,40+0,25*2-0,07*2)*(2,55+0,10+0,50)*3</t>
  </si>
  <si>
    <t xml:space="preserve">            (1,40+0,25*2-0,07*2)*(2,55+0,10+0,50)*1 </t>
  </si>
  <si>
    <t>977312114</t>
  </si>
  <si>
    <t>Řezání stávajících betonových mazanin vyztužených hl do 200 mm</t>
  </si>
  <si>
    <t>(1,50*3)*5</t>
  </si>
  <si>
    <t>(1,50*4-0,40)*4 + (1,50*3-0,40)*1</t>
  </si>
  <si>
    <t>985331213</t>
  </si>
  <si>
    <t>Dodatečné vlepování betonářské výztuže D 12 mm do chemické malty včetně vyvrtání otvoru</t>
  </si>
  <si>
    <t>"celkem 49 m napojení podkladního betonu co 500mm trn</t>
  </si>
  <si>
    <t>"49/0,50 to je 98 kusů</t>
  </si>
  <si>
    <t>0,15*98</t>
  </si>
  <si>
    <t>13021013</t>
  </si>
  <si>
    <t>tyč ocelová kruhová žebírková DIN 488 jakost B500B (10 505) výztuž do betonu D 12mm</t>
  </si>
  <si>
    <t>Poznámka k položce:_x000d_
Hmotnost: 0,89 kg/m</t>
  </si>
  <si>
    <t>"celkem 32,50 m napojení podkladního betonu co 500mm trn</t>
  </si>
  <si>
    <t>0,40*98*1,10*0,888/1000</t>
  </si>
  <si>
    <t>20,53*14 "Přepočtené koeficientem množství</t>
  </si>
  <si>
    <t>22,406-0,045</t>
  </si>
  <si>
    <t>711111001</t>
  </si>
  <si>
    <t>Provedení izolace proti zemní vlhkosti vodorovné za studena nátěrem penetračním</t>
  </si>
  <si>
    <t xml:space="preserve">-0,40*0,25*3  - 0,40*0,35*2</t>
  </si>
  <si>
    <t>11163150</t>
  </si>
  <si>
    <t>lak penetrační asfaltový</t>
  </si>
  <si>
    <t>Poznámka k položce:_x000d_
Spotřeba 0,3-0,4kg/m2</t>
  </si>
  <si>
    <t>12,92*0,00033 "Přepočtené koeficientem množství</t>
  </si>
  <si>
    <t>711131811</t>
  </si>
  <si>
    <t>Odstranění izolace proti zemní vlhkosti vodorovné</t>
  </si>
  <si>
    <t>711141559</t>
  </si>
  <si>
    <t>Provedení izolace proti zemní vlhkosti pásy přitavením vodorovné NAIP</t>
  </si>
  <si>
    <t>62833158</t>
  </si>
  <si>
    <t>pás asfaltový natavitelný oxidovaný tl 4,0mm typu G200 S40 s vložkou ze skleněné tkaniny, s jemnozrnným minerálním posypem</t>
  </si>
  <si>
    <t>12,92*1,1655 "Přepočtené koeficientem množství</t>
  </si>
  <si>
    <t>711199095</t>
  </si>
  <si>
    <t>Příplatek k izolacím proti zemní vlhkosti za plochu do 10 m2 natěradly za studena nebo za horka</t>
  </si>
  <si>
    <t>711199097</t>
  </si>
  <si>
    <t>Příplatek k izolacím proti zemní vlhkosti za plochu do 10 m2 pásy přitavením NAIP nebo termoplasty</t>
  </si>
  <si>
    <t>711745567</t>
  </si>
  <si>
    <t>Izolace proti vodě provedení spojů přitavením pásu NAIP 500 mm</t>
  </si>
  <si>
    <t>49,00</t>
  </si>
  <si>
    <t>49*0,63 "Přepočtené koeficientem množství</t>
  </si>
  <si>
    <t>-0,40*0,25*2</t>
  </si>
  <si>
    <t>1,50*1,50*2</t>
  </si>
  <si>
    <t>771574263</t>
  </si>
  <si>
    <t>Montáž podlah keramických pro mechanické zatížení protiskluzných lepených flexibilním lepidlem přes 9 do 12 ks/m2</t>
  </si>
  <si>
    <t>59761409</t>
  </si>
  <si>
    <t>dlažba keramická slinutá protiskluzná do interiéru i exteriéru pro vysoké mechanické namáhání přes 9 do 12ks/m2</t>
  </si>
  <si>
    <t>4,50*1,10</t>
  </si>
  <si>
    <t>776121411</t>
  </si>
  <si>
    <t>Dvousložková penetrace dřevěného podkladu povlakových podlah</t>
  </si>
  <si>
    <t>776201811</t>
  </si>
  <si>
    <t>Demontáž lepených povlakových podlah bez podložky ručně</t>
  </si>
  <si>
    <t>776221111</t>
  </si>
  <si>
    <t>Lepení pásů z PVC standardním lepidlem</t>
  </si>
  <si>
    <t>28412285</t>
  </si>
  <si>
    <t>krytina podlahová heterogenní tl 2mm</t>
  </si>
  <si>
    <t>4,5*1,1 "Přepočtené koeficientem množství</t>
  </si>
  <si>
    <t>776223112</t>
  </si>
  <si>
    <t>Spoj povlakových podlahovin z PVC svařováním za studena</t>
  </si>
  <si>
    <t>"1.PP</t>
  </si>
  <si>
    <t>1,50*4+0,25*2</t>
  </si>
  <si>
    <t>998776103</t>
  </si>
  <si>
    <t>Přesun hmot tonážní pro podlahy povlakové v objektech v přes 12 do 24 m</t>
  </si>
  <si>
    <t>998776181</t>
  </si>
  <si>
    <t>Příplatek k přesunu hmot tonážní 776 prováděný bez použití mechanizace</t>
  </si>
  <si>
    <t xml:space="preserve">"dle omítek (jen dotčená část úpravami) "  80,00+0,25*8</t>
  </si>
  <si>
    <t>1405 - SO 01 - E.2.6 ZTI - Vnitřní zdravotechnika _ II.ETAPA</t>
  </si>
  <si>
    <t xml:space="preserve">    720 - Zdravotechnika - bourání a zednické výpomoce</t>
  </si>
  <si>
    <t xml:space="preserve">    721 - Vnitřní kanalizace</t>
  </si>
  <si>
    <t xml:space="preserve">    722 - Vnitřní vodovod</t>
  </si>
  <si>
    <t xml:space="preserve">    725 - Zařizovací předměty</t>
  </si>
  <si>
    <t xml:space="preserve">    726 - Zdravotechnika - předstěnové instalace</t>
  </si>
  <si>
    <t xml:space="preserve">    727 - Zdravotechnika - požární ochrana</t>
  </si>
  <si>
    <t xml:space="preserve">    D1 - Demontáže zdravotechnických instalací</t>
  </si>
  <si>
    <t>6,3*14 "Přepočtené koeficientem množství</t>
  </si>
  <si>
    <t>5,838-0,093</t>
  </si>
  <si>
    <t>-1045331138</t>
  </si>
  <si>
    <t>0,442</t>
  </si>
  <si>
    <t>-2142038058</t>
  </si>
  <si>
    <t>720</t>
  </si>
  <si>
    <t>Zdravotechnika - bourání a zednické výpomoce</t>
  </si>
  <si>
    <t>722_Z1</t>
  </si>
  <si>
    <t>Bourání a zednické výpomoce ZTI mimo dešťovou kanalizaci a mimo stropní a střešní prostupy</t>
  </si>
  <si>
    <t>721</t>
  </si>
  <si>
    <t>Vnitřní kanalizace</t>
  </si>
  <si>
    <t>721171916</t>
  </si>
  <si>
    <t>Potrubí z PP propojení potrubí DN 125</t>
  </si>
  <si>
    <t>721174024</t>
  </si>
  <si>
    <t>Potrubí kanalizační z PP odpadní DN 75</t>
  </si>
  <si>
    <t>721174025</t>
  </si>
  <si>
    <t>Potrubí kanalizační z PP odpadní DN 110</t>
  </si>
  <si>
    <t>721174026</t>
  </si>
  <si>
    <t>Potrubí kanalizační z PP odpadní DN 125</t>
  </si>
  <si>
    <t>721174042</t>
  </si>
  <si>
    <t>Potrubí kanalizační z PP připojovací DN 40</t>
  </si>
  <si>
    <t>721174043</t>
  </si>
  <si>
    <t>Potrubí kanalizační z PP připojovací DN 50</t>
  </si>
  <si>
    <t>721174044</t>
  </si>
  <si>
    <t>Potrubí kanalizační z PP připojovací DN 75</t>
  </si>
  <si>
    <t>721174045</t>
  </si>
  <si>
    <t>Potrubí kanalizační z PP připojovací DN 110</t>
  </si>
  <si>
    <t>721194104</t>
  </si>
  <si>
    <t>Vyvedení a upevnění odpadních výpustek DN 40</t>
  </si>
  <si>
    <t>721194105</t>
  </si>
  <si>
    <t>Vyvedení a upevnění odpadních výpustek DN 50</t>
  </si>
  <si>
    <t>721194109</t>
  </si>
  <si>
    <t>Vyvedení a upevnění odpadních výpustek DN 110</t>
  </si>
  <si>
    <t>721212121</t>
  </si>
  <si>
    <t>Odtokový sprchový žlab délky 700 mm s krycím roštem a zápachovou uzávěrkou</t>
  </si>
  <si>
    <t>721274122</t>
  </si>
  <si>
    <t>Přivzdušňovací ventil vnitřní odpadních potrubí DN 70</t>
  </si>
  <si>
    <t>721290111</t>
  </si>
  <si>
    <t>Zkouška těsnosti potrubí kanalizace vodou DN do 125</t>
  </si>
  <si>
    <t>22+18+36+4+46+6+28</t>
  </si>
  <si>
    <t>721dodmtz</t>
  </si>
  <si>
    <t>Materiálové přechody litina/plast DN 75-125 na potrubí odpadním</t>
  </si>
  <si>
    <t>soubor</t>
  </si>
  <si>
    <t>721Pol7</t>
  </si>
  <si>
    <t>Dvojité připojovací koleno DN 100 pro připojení 2 WC "zády" k sobě</t>
  </si>
  <si>
    <t>722181114</t>
  </si>
  <si>
    <t>Ochrana vodovodního potrubí plstěnými pásy DN 32 a DN 40 mm</t>
  </si>
  <si>
    <t>722181116</t>
  </si>
  <si>
    <t>Ochrana vodovodního potrubí plstěnými pásy DN 50 a DN 65 mm</t>
  </si>
  <si>
    <t>722181118</t>
  </si>
  <si>
    <t>Ochrana vodovodního potrubí plstěnými pásy DN 100 mm</t>
  </si>
  <si>
    <t>722181119</t>
  </si>
  <si>
    <t>Ochrana vodovodního potrubí plstěnými pásy DN přes 100 do 200 mm</t>
  </si>
  <si>
    <t>998721103</t>
  </si>
  <si>
    <t>Přesun hmot tonážní pro vnitřní kanalizace v objektech v přes 12 do 24 m</t>
  </si>
  <si>
    <t>998721181</t>
  </si>
  <si>
    <t>Příplatek k přesunu hmot tonážní 721 prováděný bez použití mechanizace</t>
  </si>
  <si>
    <t>722</t>
  </si>
  <si>
    <t>Vnitřní vodovod</t>
  </si>
  <si>
    <t>722171912</t>
  </si>
  <si>
    <t>Potrubí plastové odříznutí trubky D přes 16 do 20 mm</t>
  </si>
  <si>
    <t>1661044935</t>
  </si>
  <si>
    <t>722171934</t>
  </si>
  <si>
    <t>Potrubí plastové výměna trub nebo tvarovek D přes 25 do 32 mm</t>
  </si>
  <si>
    <t>722175002</t>
  </si>
  <si>
    <t>Potrubí vodovodní plastové PP-RCT svar polyfúze D 20x2,8 mm</t>
  </si>
  <si>
    <t>722175003</t>
  </si>
  <si>
    <t>Potrubí vodovodní plastové PP-RCT svar polyfúze D 25x3,5 mm</t>
  </si>
  <si>
    <t>722175004</t>
  </si>
  <si>
    <t>Potrubí vodovodní plastové PP-RCT svar polyfúze D 32x4,4 mm</t>
  </si>
  <si>
    <t>722175005</t>
  </si>
  <si>
    <t>Potrubí vodovodní plastové PP-RCT svar polyfúze D 40x5,5 mm</t>
  </si>
  <si>
    <t>722181231</t>
  </si>
  <si>
    <t>Ochrana vodovodního potrubí přilepenými termoizolačními trubicemi z PE tl přes 9 do 13 mm DN do 22 mm</t>
  </si>
  <si>
    <t>722181232</t>
  </si>
  <si>
    <t>Ochrana vodovodního potrubí přilepenými termoizolačními trubicemi z PE tl přes 9 do 13 mm DN přes 22 do 45 mm</t>
  </si>
  <si>
    <t>722181233</t>
  </si>
  <si>
    <t>Ochrana vodovodního potrubí přilepenými termoizolačními trubicemi z PE tl přes 9 do 13 mm DN přes 45 do 63 mm</t>
  </si>
  <si>
    <t>7221812R1</t>
  </si>
  <si>
    <t>Ochrana vodovodního potrubí přilepenými termoizolačními trubicemi tl do 20 mm DN do 22 mm, trubicemi z minerání vlny s povrchou úpravou hliníkovou fólií přelepenými samolepicí hliníkovou páskou</t>
  </si>
  <si>
    <t>7221812R2</t>
  </si>
  <si>
    <t>Ochrana vodovodního potrubí přilepenými termoizolačními trubicemi tl do 20 mm DN do 45 mm, trubicemi z minerání vlny s povrchou úpravou hliníkovou fólií přelepenými samolepicí hliníkovou páskou</t>
  </si>
  <si>
    <t>7221812R3</t>
  </si>
  <si>
    <t>Ochrana vodovodního potrubí přilepenými termoizolačními trubicemi tl do 30 mm DN do 45 mm, trubicemi z minerání vlny s povrchou úpravou hliníkovou fólií přelepenými samolepicí hliníkovou páskou</t>
  </si>
  <si>
    <t>722190401</t>
  </si>
  <si>
    <t>Vyvedení a upevnění výpustku DN do 25</t>
  </si>
  <si>
    <t>722190901</t>
  </si>
  <si>
    <t>Uzavření nebo otevření vodovodního potrubí při opravách</t>
  </si>
  <si>
    <t>722220111</t>
  </si>
  <si>
    <t>Nástěnka pro výtokový ventil G 1/2" s jedním závitem</t>
  </si>
  <si>
    <t>722220121</t>
  </si>
  <si>
    <t>Nástěnka pro baterii G 1/2" s jedním závitem</t>
  </si>
  <si>
    <t>pár</t>
  </si>
  <si>
    <t>722224115</t>
  </si>
  <si>
    <t>Kohout plnicí nebo vypouštěcí G 1/2" PN 10 s jedním závitem</t>
  </si>
  <si>
    <t>722232043</t>
  </si>
  <si>
    <t>Kohout kulový přímý G 1/2" PN 42 do 185°C vnitřní závit</t>
  </si>
  <si>
    <t>722232044</t>
  </si>
  <si>
    <t>Kohout kulový přímý G 3/4" PN 42 do 185°C vnitřní závit</t>
  </si>
  <si>
    <t>722232045</t>
  </si>
  <si>
    <t>Kohout kulový přímý G 1" PN 42 do 185°C vnitřní závit</t>
  </si>
  <si>
    <t>722232046</t>
  </si>
  <si>
    <t>Kohout kulový přímý G 5/4" PN 42 do 185°C vnitřní závit</t>
  </si>
  <si>
    <t>722290226</t>
  </si>
  <si>
    <t>Zkouška těsnosti vodovodního potrubí závitového DN do 50</t>
  </si>
  <si>
    <t>228+112+41+24</t>
  </si>
  <si>
    <t>-1052323234</t>
  </si>
  <si>
    <t>722290234</t>
  </si>
  <si>
    <t>Proplach a dezinfekce vodovodního potrubí DN do 80</t>
  </si>
  <si>
    <t>263320714</t>
  </si>
  <si>
    <t>998722103</t>
  </si>
  <si>
    <t>Přesun hmot tonážní pro vnitřní vodovod v objektech v přes 12 do 24 m</t>
  </si>
  <si>
    <t>998722181</t>
  </si>
  <si>
    <t>Příplatek k přesunu hmot tonážní 722 prováděný bez použití mechanizace</t>
  </si>
  <si>
    <t>předb.cena.1</t>
  </si>
  <si>
    <t>Uložení potrubí rozvodu a stoupaček vodovodu, pevné body, kompenzátory</t>
  </si>
  <si>
    <t>předb.cena.1.1</t>
  </si>
  <si>
    <t>Na armaturách přívodu vody a odpadu budou provedeny záslepky (pod omítkou)</t>
  </si>
  <si>
    <t>1021092652</t>
  </si>
  <si>
    <t>725</t>
  </si>
  <si>
    <t>Zařizovací předměty</t>
  </si>
  <si>
    <t>725111132</t>
  </si>
  <si>
    <t>Splachovač nádržkový plastový nízkopoložený nebo vysokopoložený</t>
  </si>
  <si>
    <t>725112022</t>
  </si>
  <si>
    <t>Klozet keramický závěsný na nosné stěny s hlubokým splachováním odpad vodorovný</t>
  </si>
  <si>
    <t>725112171</t>
  </si>
  <si>
    <t>Kombi klozet s hlubokým splachováním odpad vodorovný</t>
  </si>
  <si>
    <t>725121527</t>
  </si>
  <si>
    <t>Pisoárový záchodek automatický s integrovaným napájecím zdrojem</t>
  </si>
  <si>
    <t>725211622</t>
  </si>
  <si>
    <t>Umyvadlo keramické bílé šířky 550 mm se sloupem na sifon připevněné na stěnu šrouby</t>
  </si>
  <si>
    <t>725211703</t>
  </si>
  <si>
    <t>Umývátko keramické bílé stěnové šířky 450 mm připevněné na stěnu šrouby</t>
  </si>
  <si>
    <t>725311121</t>
  </si>
  <si>
    <t>Dřez jednoduchý nerezový se zápachovou uzávěrkou s odkapávací plochou 560x480 mm a miskou</t>
  </si>
  <si>
    <t>725331111</t>
  </si>
  <si>
    <t>Výlevka bez výtokových armatur keramická se sklopnou plastovou mřížkou 500 mm</t>
  </si>
  <si>
    <t>725813111</t>
  </si>
  <si>
    <t>Ventil rohový bez připojovací trubičky nebo flexi hadičky G 1/2"</t>
  </si>
  <si>
    <t>725813141</t>
  </si>
  <si>
    <t>Kolínko připojovací bez připojovací trubičky nebo flexi hadičky G 1/2"</t>
  </si>
  <si>
    <t>725819401</t>
  </si>
  <si>
    <t>Montáž ventilů rohových G 1/2" s připojovací trubičkou</t>
  </si>
  <si>
    <t>725821316</t>
  </si>
  <si>
    <t>Baterie dřezová nástěnná páková s otáčivým plochým ústím a délkou ramínka 300 mm</t>
  </si>
  <si>
    <t>72582132R</t>
  </si>
  <si>
    <t>Baterie dřezové stojánkové pákové s otáčivým ústím a dl. ramínka 240 mm</t>
  </si>
  <si>
    <t>725822611</t>
  </si>
  <si>
    <t>Baterie umyvadlová stojánková páková bez výpusti</t>
  </si>
  <si>
    <t>725841333</t>
  </si>
  <si>
    <t>Baterie sprchová podomítková s přepínačem a pevnou sprchou</t>
  </si>
  <si>
    <t>725862113</t>
  </si>
  <si>
    <t>Zápachová uzávěrka pro dřezy s přípojkou pro pračku nebo myčku DN 40/50</t>
  </si>
  <si>
    <t>725865411</t>
  </si>
  <si>
    <t>Zápachová uzávěrka pisoárová DN 32/40</t>
  </si>
  <si>
    <t>725Pol4</t>
  </si>
  <si>
    <t>Zástěny sprchové do výšky 2000 mm s dveřmi trojdílné š. 900 mm</t>
  </si>
  <si>
    <t>"odk. T/15" 5</t>
  </si>
  <si>
    <t>725Pol6</t>
  </si>
  <si>
    <t>Kondenzační sifon pro klimatizační zařízení se suchou ZÚ</t>
  </si>
  <si>
    <t>998725103</t>
  </si>
  <si>
    <t>Přesun hmot tonážní pro zařizovací předměty v objektech v přes 12 do 24 m</t>
  </si>
  <si>
    <t>998725181</t>
  </si>
  <si>
    <t>Příplatek k přesunu hmot tonážní 725 prováděný bez použití mechanizace</t>
  </si>
  <si>
    <t>726</t>
  </si>
  <si>
    <t>Zdravotechnika - předstěnové instalace</t>
  </si>
  <si>
    <t>726111031</t>
  </si>
  <si>
    <t>Instalační předstěna pro klozet s ovládáním zepředu v 1080 mm závěsný do masivní zděné kce</t>
  </si>
  <si>
    <t>998726113</t>
  </si>
  <si>
    <t>Přesun hmot tonážní pro instalační prefabrikáty v objektech v přes 12 do 24 m</t>
  </si>
  <si>
    <t>998726181</t>
  </si>
  <si>
    <t>Příplatek k přesunu hmot tonážní 726 prováděný bez použití mechanizace</t>
  </si>
  <si>
    <t>727</t>
  </si>
  <si>
    <t>Zdravotechnika - požární ochrana</t>
  </si>
  <si>
    <t>727121107</t>
  </si>
  <si>
    <t>Protipožární manžeta prostupu plastového potrubí bez izolace D 110 mm stěnou tl 100 mm požární odolnost EI 90</t>
  </si>
  <si>
    <t>727121141</t>
  </si>
  <si>
    <t>Protipožární manžeta prostupu plastového potrubí bez izolace D 125 mm stěnou tl 100 mm požární odolnost EI 120</t>
  </si>
  <si>
    <t>D1</t>
  </si>
  <si>
    <t>Demontáže zdravotechnických instalací</t>
  </si>
  <si>
    <t>721140806</t>
  </si>
  <si>
    <t>Demontáž potrubí litinové DN přes 100 do 200</t>
  </si>
  <si>
    <t>721171803</t>
  </si>
  <si>
    <t>Demontáž potrubí z PVC D do 75</t>
  </si>
  <si>
    <t>721220802</t>
  </si>
  <si>
    <t>Demontáž uzávěrek zápachových DN 100</t>
  </si>
  <si>
    <t>722130801</t>
  </si>
  <si>
    <t>Demontáž potrubí ocelové pozinkované závitové DN do 25</t>
  </si>
  <si>
    <t>722130831</t>
  </si>
  <si>
    <t>Demontáž nástěnky</t>
  </si>
  <si>
    <t>722181812</t>
  </si>
  <si>
    <t>Demontáž plstěných pásů z trub D do 50</t>
  </si>
  <si>
    <t>722220851</t>
  </si>
  <si>
    <t>Demontáž armatur závitových s jedním závitem G do 3/4</t>
  </si>
  <si>
    <t>725110811</t>
  </si>
  <si>
    <t>Demontáž klozetů splachovací s nádrží</t>
  </si>
  <si>
    <t>722220861</t>
  </si>
  <si>
    <t>Demontáž armatur závitových se dvěma závity G do 3/4</t>
  </si>
  <si>
    <t>1123493600</t>
  </si>
  <si>
    <t>725122813</t>
  </si>
  <si>
    <t>Demontáž pisoárových stání s nádrží a jedním záchodkem</t>
  </si>
  <si>
    <t>725210821</t>
  </si>
  <si>
    <t>Demontáž umyvadel bez výtokových armatur</t>
  </si>
  <si>
    <t>725310823</t>
  </si>
  <si>
    <t>Demontáž dřez jednoduchý vestavěný v kuchyňských sestavách bez výtokových armatur</t>
  </si>
  <si>
    <t>725330820</t>
  </si>
  <si>
    <t>Demontáž výlevka diturvitová</t>
  </si>
  <si>
    <t>725590813</t>
  </si>
  <si>
    <t>Přemístění vnitrostaveništní demontovaných zařizovacích předmětů v objektech v přes 12 do 24 m</t>
  </si>
  <si>
    <t>725820801</t>
  </si>
  <si>
    <t>Demontáž baterie nástěnné do G 3 / 4</t>
  </si>
  <si>
    <t>725820802</t>
  </si>
  <si>
    <t>Demontáž baterie stojánkové do jednoho otvoru</t>
  </si>
  <si>
    <t>725840850</t>
  </si>
  <si>
    <t>Demontáž baterie sprch diferenciální do G 3/4x1</t>
  </si>
  <si>
    <t>725860811</t>
  </si>
  <si>
    <t>Demontáž uzávěrů zápachu jednoduchých</t>
  </si>
  <si>
    <t>389382474</t>
  </si>
  <si>
    <t>1454752601</t>
  </si>
  <si>
    <t>1406 - SO 01 - E.2.6 ZTI - Vnitřní dešťová kanalizace - II.ETAPA</t>
  </si>
  <si>
    <t xml:space="preserve">    721 - Zdravotechnika - vnitřní kanalizace</t>
  </si>
  <si>
    <t>2,876*14 "Přepočtené koeficientem množství</t>
  </si>
  <si>
    <t>713410811</t>
  </si>
  <si>
    <t>Odstranění izolace tepelné potrubí pásy nebo rohožemi bez úpravy staženými drátem tl do 50 mm</t>
  </si>
  <si>
    <t>713410821</t>
  </si>
  <si>
    <t>Odstranění izolace tepelné ohybů pásy nebo rohožemi bez úpravy staženými drátem tl do 50 mm</t>
  </si>
  <si>
    <t>713463121</t>
  </si>
  <si>
    <t>Montáž izolace tepelné potrubí potrubními pouzdry bez úpravy uchycenými sponami 1x</t>
  </si>
  <si>
    <t>713463125</t>
  </si>
  <si>
    <t>Montáž izolace tepelné ohybů potrubními pouzdry bez úpravy uchycenými sponami 1x</t>
  </si>
  <si>
    <t>0,50*8</t>
  </si>
  <si>
    <t>28377079</t>
  </si>
  <si>
    <t>pouzdro izolační potrubní z pěnového polyetylenu 110/20mm</t>
  </si>
  <si>
    <t>80,00*1,02</t>
  </si>
  <si>
    <t>Zdravotechnika - vnitřní kanalizace</t>
  </si>
  <si>
    <t>721140916</t>
  </si>
  <si>
    <t>Potrubí litinové propojení potrubí DN 125</t>
  </si>
  <si>
    <t>"napojení pod střechou " 9</t>
  </si>
  <si>
    <t>721174055</t>
  </si>
  <si>
    <t>Potrubí kanalizační z PP dešťové DN 110</t>
  </si>
  <si>
    <t>2861560D1</t>
  </si>
  <si>
    <t>čistící tvarovka odpadní PP DN 110 - (kruhový uzávěr)</t>
  </si>
  <si>
    <t>721290823</t>
  </si>
  <si>
    <t>Přemístění vnitrostaveništní demontovaných hmot vnitřní kanalizace v objektech v přes 12 do 24 m</t>
  </si>
  <si>
    <t>721910912</t>
  </si>
  <si>
    <t>Pročištění odpadů svislých v jednom podlaží DN do 200</t>
  </si>
  <si>
    <t>"u napojení pod střechou " 8</t>
  </si>
  <si>
    <t>7229R017</t>
  </si>
  <si>
    <t>Doplňkové kontrukce (závěsy, třmeny, objímky) a zařízení pro ukotvení stávajících svislých dešťových odpadů z litinových trub</t>
  </si>
  <si>
    <t>7229R018</t>
  </si>
  <si>
    <t>Materiálové přechody litina/plast DN 75-125 na potrubí dešťovém</t>
  </si>
  <si>
    <t>1408 - SO 01 - E.2.7 - Vytápění _ II.ETAPA</t>
  </si>
  <si>
    <t xml:space="preserve">    733 - Ústřední vytápění - rozvodné potrubí</t>
  </si>
  <si>
    <t xml:space="preserve">    734 - Ústřední vytápění - armatury</t>
  </si>
  <si>
    <t xml:space="preserve">    M33 - Montáže potrubí</t>
  </si>
  <si>
    <t xml:space="preserve">    735 - Ústřední vytápění - otopná tělesa</t>
  </si>
  <si>
    <t xml:space="preserve">    783 - Nátěry syntetické potrubí do DN 50 2x antikorozní, 1x základní, 1x email</t>
  </si>
  <si>
    <t>713463211</t>
  </si>
  <si>
    <t>Montáž izolace tepelné potrubí potrubními pouzdry s Al fólií staženými Al páskou 1x D do 50 mm</t>
  </si>
  <si>
    <t>4,00+6,00</t>
  </si>
  <si>
    <t>63154002</t>
  </si>
  <si>
    <t>pouzdro izolační potrubní z minerální vlny s Al fólií max. 250/100°C 15/20mm</t>
  </si>
  <si>
    <t>4,00*1,05</t>
  </si>
  <si>
    <t>63154005</t>
  </si>
  <si>
    <t>pouzdro izolační potrubní z minerální vlny s Al fólií max. 250/100°C 28/20mm</t>
  </si>
  <si>
    <t>6,00*1,05</t>
  </si>
  <si>
    <t>733</t>
  </si>
  <si>
    <t>Ústřední vytápění - rozvodné potrubí</t>
  </si>
  <si>
    <t>733111123</t>
  </si>
  <si>
    <t>Potrubí ocelové závitové černé bezešvé běžné středotlaké DN 15</t>
  </si>
  <si>
    <t>733111124</t>
  </si>
  <si>
    <t>Potrubí ocelové závitové černé bezešvé běžné středotlaké DN 20</t>
  </si>
  <si>
    <t>733113113</t>
  </si>
  <si>
    <t>Příplatek k potrubí z trubek ocelových černých závitových za zhotovení závitové ocelové přípojky DN 15</t>
  </si>
  <si>
    <t>733113114</t>
  </si>
  <si>
    <t>Příplatek k potrubí z trubek ocelových černých závitových za zhotovení závitové ocelové přípojky DN 20</t>
  </si>
  <si>
    <t>733191913</t>
  </si>
  <si>
    <t>Zaslepení potrubí ocelového závitového zavařením a skováním DN 15</t>
  </si>
  <si>
    <t>733190107</t>
  </si>
  <si>
    <t>Zkouška těsnosti potrubí ocelové závitové DN do 40</t>
  </si>
  <si>
    <t>733110806</t>
  </si>
  <si>
    <t>Demontáž potrubí ocelového závitového DN přes 15 do 32</t>
  </si>
  <si>
    <t>733191823</t>
  </si>
  <si>
    <t>Odřezání držáku potrubí třmenového D přes 44,5 do 76 bez demontáže podpěr, konzol nebo výložníků</t>
  </si>
  <si>
    <t>733890803</t>
  </si>
  <si>
    <t>Přemístění potrubí demontovaného vodorovně do 100 m v objektech v přes 6 do 24 m</t>
  </si>
  <si>
    <t>998733103</t>
  </si>
  <si>
    <t>Přesun hmot tonážní pro rozvody potrubí v objektech v přes 12 do 24 m</t>
  </si>
  <si>
    <t>998733181</t>
  </si>
  <si>
    <t>Příplatek k přesunu hmot tonážní 733 prováděný bez použití mechanizace</t>
  </si>
  <si>
    <t>R025</t>
  </si>
  <si>
    <t>Tlaková zkouška</t>
  </si>
  <si>
    <t>kpl</t>
  </si>
  <si>
    <t>R026</t>
  </si>
  <si>
    <t>Topná zkouška</t>
  </si>
  <si>
    <t>R027</t>
  </si>
  <si>
    <t>Zaregulování topného systému</t>
  </si>
  <si>
    <t>734</t>
  </si>
  <si>
    <t>Ústřední vytápění - armatury</t>
  </si>
  <si>
    <t>734209113</t>
  </si>
  <si>
    <t>Montáž armatury závitové s dvěma závity G 1/2</t>
  </si>
  <si>
    <t>D044</t>
  </si>
  <si>
    <t>Regulační ventil DN15 vyvažovací ventil bez vypouštění (kvs=0,25, rozsah 0,3-1,5l/min)</t>
  </si>
  <si>
    <t>D020</t>
  </si>
  <si>
    <t>Radiátorový ventil rohový Korado HM (Z-D025) vč. hlavice a krytky</t>
  </si>
  <si>
    <t>734209114</t>
  </si>
  <si>
    <t>Montáž armatury závitové s dvěma závity G 3/4</t>
  </si>
  <si>
    <t>734292714</t>
  </si>
  <si>
    <t>Kohout kulový přímý G 3/4 PN 42 do 185°C vnitřní závit</t>
  </si>
  <si>
    <t>734209102</t>
  </si>
  <si>
    <t>Montáž armatury závitové s jedním závitem G 3/8</t>
  </si>
  <si>
    <t>734211119</t>
  </si>
  <si>
    <t>Ventil závitový odvzdušňovací G 3/8 PN 14 do 120°C automatický</t>
  </si>
  <si>
    <t>998734103</t>
  </si>
  <si>
    <t>Přesun hmot tonážní pro armatury v objektech v přes 12 do 24 m</t>
  </si>
  <si>
    <t>998734181</t>
  </si>
  <si>
    <t>Příplatek k přesunu hmot tonážní 734 prováděný bez použití mechanizace</t>
  </si>
  <si>
    <t>R888</t>
  </si>
  <si>
    <t>Pomocné a uchycovací konstrukce (uchycení potrubí, armatur)</t>
  </si>
  <si>
    <t>734200812</t>
  </si>
  <si>
    <t>Demontáž armatury závitové s jedním závitem přes G 1/2 do G 1</t>
  </si>
  <si>
    <t>M33</t>
  </si>
  <si>
    <t>Montáže potrubí</t>
  </si>
  <si>
    <t>333-01</t>
  </si>
  <si>
    <t xml:space="preserve">Vypuštění topného sytému před demontáži těles, zaslepení potrubí po demontáži těles a napuštění topného sytému upravenou  vodou</t>
  </si>
  <si>
    <t>333-02</t>
  </si>
  <si>
    <t>Vypuštění a napuštění topného sytému upravenou vodou po zpětné montáži těles</t>
  </si>
  <si>
    <t>333-03</t>
  </si>
  <si>
    <t>Proplach topného systému</t>
  </si>
  <si>
    <t>735</t>
  </si>
  <si>
    <t>Ústřední vytápění - otopná tělesa</t>
  </si>
  <si>
    <t>735164512</t>
  </si>
  <si>
    <t>Montáž otopného tělesa trubkového na stěnu v tělesa přes 1500 mm</t>
  </si>
  <si>
    <t>541D066</t>
  </si>
  <si>
    <t>Otopné těleso trubkové ocelové koupelnové KRLM-182045-00M se středovým spodním připojením</t>
  </si>
  <si>
    <t>541D08</t>
  </si>
  <si>
    <t>Upevňovací set otopného tělesa do zdi</t>
  </si>
  <si>
    <t>735127110</t>
  </si>
  <si>
    <t>Odpojení a připojení otopného tělesa ocelového po nátěru</t>
  </si>
  <si>
    <t>735890802</t>
  </si>
  <si>
    <t>Přemístění demontovaného otopného tělesa vodorovně 100 m v objektech výšky přes 6 do 12 m</t>
  </si>
  <si>
    <t>735291800</t>
  </si>
  <si>
    <t>Demontáž konzoly nebo držáku otopných těles, registrů nebo konvektorů do odpadu</t>
  </si>
  <si>
    <t>735110911</t>
  </si>
  <si>
    <t>Přetěsnění růžice radiátorové otopných těles litinových článkových</t>
  </si>
  <si>
    <t>735118110</t>
  </si>
  <si>
    <t>Zkoušky těsnosti otopných těles litinových článkových vodou</t>
  </si>
  <si>
    <t>735191904</t>
  </si>
  <si>
    <t>Vyčištění otopných těles litinových proplachem vodou</t>
  </si>
  <si>
    <t>735191905</t>
  </si>
  <si>
    <t>Odvzdušnění otopných těles</t>
  </si>
  <si>
    <t>735192911</t>
  </si>
  <si>
    <t>Zpětná montáž otopných těles článkových litinových</t>
  </si>
  <si>
    <t>735111810</t>
  </si>
  <si>
    <t>Demontáž otopného tělesa litinového článkového</t>
  </si>
  <si>
    <t>998735103</t>
  </si>
  <si>
    <t>Přesun hmot tonážní pro otopná tělesa v objektech v přes 12 do 24 m</t>
  </si>
  <si>
    <t>998735181</t>
  </si>
  <si>
    <t>Příplatek k přesunu hmot tonážní 735 prováděný bez použití mechanizace</t>
  </si>
  <si>
    <t>Nátěry syntetické potrubí do DN 50 2x antikorozní, 1x základní, 1x email</t>
  </si>
  <si>
    <t>783601713</t>
  </si>
  <si>
    <t>Odmaštění vodou ředitelným odmašťovačem potrubí DN do 50 mm</t>
  </si>
  <si>
    <t>783614551</t>
  </si>
  <si>
    <t>Základní jednonásobný syntetický nátěr potrubí DN do 50 mm</t>
  </si>
  <si>
    <t>783614651</t>
  </si>
  <si>
    <t>Základní antikorozní jednonásobný syntetický potrubí DN do 50 mm</t>
  </si>
  <si>
    <t>783614653</t>
  </si>
  <si>
    <t>Základní antikorozní jednonásobný syntetický samozákladující potrubí DN do 50 mm</t>
  </si>
  <si>
    <t>783617601</t>
  </si>
  <si>
    <t>Krycí jednonásobný syntetický nátěr potrubí DN do 50 mm</t>
  </si>
  <si>
    <t xml:space="preserve">1409 - SO 01 - E.2.8  Vzduchotechnická zařízení - II.ETAPA</t>
  </si>
  <si>
    <t>Zařízení 1 - Větrání hygienických zařízení</t>
  </si>
  <si>
    <t xml:space="preserve">    1-1 - Soupis prací, dodávek a montáže</t>
  </si>
  <si>
    <t xml:space="preserve">    1-2 - Potrubí zařízení č.1 Skupinová cena potrubí sk. I - pozink. Plech,  tř. těsnosti ATC4 dle EN 16798-3</t>
  </si>
  <si>
    <t xml:space="preserve">    1-2a - Izolace (cena dodávky vč.montáže):</t>
  </si>
  <si>
    <t>D1 - Společné Z1+Z11</t>
  </si>
  <si>
    <t xml:space="preserve">    Mont - Montážní materiál společný pro všechna zařízení:</t>
  </si>
  <si>
    <t>Zařízení 1</t>
  </si>
  <si>
    <t>Větrání hygienických zařízení</t>
  </si>
  <si>
    <t>1-1</t>
  </si>
  <si>
    <t>Soupis prací, dodávek a montáže</t>
  </si>
  <si>
    <t>1.2</t>
  </si>
  <si>
    <t xml:space="preserve">Potrubní ventilátor průměr 200mm s EC motorem, vč.pružné 2ks manžety,                      Technická data v tab. Zař.</t>
  </si>
  <si>
    <t>ks</t>
  </si>
  <si>
    <t>M 1.2</t>
  </si>
  <si>
    <t>Montáž kompletu a dopravné</t>
  </si>
  <si>
    <t>1.4</t>
  </si>
  <si>
    <t xml:space="preserve">Potrubní ventilátor průměr 160mm s EC motorem, vč.pružné 2ks manžety,                      Technická data v tab. Zař.</t>
  </si>
  <si>
    <t>M 1.4</t>
  </si>
  <si>
    <t>1.5</t>
  </si>
  <si>
    <t>M 1.5</t>
  </si>
  <si>
    <t>1.6</t>
  </si>
  <si>
    <t>M 1.6</t>
  </si>
  <si>
    <t>1.7</t>
  </si>
  <si>
    <t>M 1.7</t>
  </si>
  <si>
    <t>1.8</t>
  </si>
  <si>
    <t>M 1.8</t>
  </si>
  <si>
    <t>1.9</t>
  </si>
  <si>
    <t>M 1.9</t>
  </si>
  <si>
    <t>1.12</t>
  </si>
  <si>
    <t xml:space="preserve">Odvodní talířový ventil , vč.upevňovacího rámečku do SDK,  průměr 160mm</t>
  </si>
  <si>
    <t>1.13</t>
  </si>
  <si>
    <t xml:space="preserve">Odvodní talířový ventil , vč.upevňovacího rámečku do SDK,  průměr 125mm</t>
  </si>
  <si>
    <t>1.14</t>
  </si>
  <si>
    <t xml:space="preserve">Odvodní talířový ventil , vč.upevňovacího rámečku do SDK,  průměr 100mm</t>
  </si>
  <si>
    <t>1.15</t>
  </si>
  <si>
    <t>Regulační klapka průměr 160mm</t>
  </si>
  <si>
    <t>1.16</t>
  </si>
  <si>
    <t>Regulační klapka průměr 125mm</t>
  </si>
  <si>
    <t>1.17</t>
  </si>
  <si>
    <t>Regulační klapka průměr 100mm</t>
  </si>
  <si>
    <t>1.18</t>
  </si>
  <si>
    <t>Ohebná hadice průměr 160mm</t>
  </si>
  <si>
    <t>bm</t>
  </si>
  <si>
    <t>1.19</t>
  </si>
  <si>
    <t>Ohebná hadice průměr 125mm</t>
  </si>
  <si>
    <t>1.20</t>
  </si>
  <si>
    <t>Ohebná hadice průměr 100mm</t>
  </si>
  <si>
    <t>M 1.10-1.20</t>
  </si>
  <si>
    <t>1.21</t>
  </si>
  <si>
    <t>Zpětná klapka průměr 160mm</t>
  </si>
  <si>
    <t>1.22</t>
  </si>
  <si>
    <t>Zpětná klapka průměr 200mm</t>
  </si>
  <si>
    <t>M 1.21-1.22</t>
  </si>
  <si>
    <t>1.24</t>
  </si>
  <si>
    <t>Výfuková žaluzie s napojením průměr 200mm</t>
  </si>
  <si>
    <t>1.25</t>
  </si>
  <si>
    <t xml:space="preserve">Šikmý výfukový kus 200x200mm, včetně síta,  osadit do potrubí</t>
  </si>
  <si>
    <t>M 1.23-1.25</t>
  </si>
  <si>
    <t>1-2</t>
  </si>
  <si>
    <t xml:space="preserve">Potrubí zařízení č.1 Skupinová cena potrubí sk. I - pozink. Plech,  tř. těsnosti ATC4 dle EN 16798-3</t>
  </si>
  <si>
    <t>P1-1050</t>
  </si>
  <si>
    <t xml:space="preserve">Čtyřhranné, Do obvodu 1050 / tvarovek  (30%)</t>
  </si>
  <si>
    <t>M P1-1050</t>
  </si>
  <si>
    <t>Montáž potrubí a dopravné</t>
  </si>
  <si>
    <t>P1-100</t>
  </si>
  <si>
    <t>Kruhové, Do průměru 100/ tvarovek (30%)</t>
  </si>
  <si>
    <t>M P1-100</t>
  </si>
  <si>
    <t>P1-200</t>
  </si>
  <si>
    <t>Kruhové, Do průměru 200/ tvarovek (30%)</t>
  </si>
  <si>
    <t>M P1-200</t>
  </si>
  <si>
    <t>1-2a</t>
  </si>
  <si>
    <t>Izolace (cena dodávky vč.montáže):</t>
  </si>
  <si>
    <t>IZ1TI 60P</t>
  </si>
  <si>
    <t xml:space="preserve">Tepelná  izolace  - minerální vata tl.60mm s oplechováním ušlechtilým plechem 0,6mm</t>
  </si>
  <si>
    <t>IZ1TI K19</t>
  </si>
  <si>
    <t xml:space="preserve">Tepelná  izolace  - na bázi kaučuku tl.19mm</t>
  </si>
  <si>
    <t>Společné Z1+Z11</t>
  </si>
  <si>
    <t>Mont</t>
  </si>
  <si>
    <t>Montážní materiál společný pro všechna zařízení:</t>
  </si>
  <si>
    <t>Monts</t>
  </si>
  <si>
    <t>- spojovací</t>
  </si>
  <si>
    <t>Montg</t>
  </si>
  <si>
    <t>- gumové těsnění</t>
  </si>
  <si>
    <t>Montz</t>
  </si>
  <si>
    <t>- materiál na závěsy, uložení potrubí a jednotek</t>
  </si>
  <si>
    <t>M Montz</t>
  </si>
  <si>
    <t>- montáž závěsu uložení potrubí a jednotek</t>
  </si>
  <si>
    <t>Hmoty potr.</t>
  </si>
  <si>
    <t>Přesun hmot potrubí</t>
  </si>
  <si>
    <t>1410 - SO 01 - E.2.10 Umělé osvětlení a vnitřní silnoproudé rozvody _ II.ETAPA</t>
  </si>
  <si>
    <t xml:space="preserve">    741 - Elektroinstalace - silnoproud</t>
  </si>
  <si>
    <t xml:space="preserve">    741_2 - Elektroinstalace - rozvodnice</t>
  </si>
  <si>
    <t xml:space="preserve">    741_9 - Elektroinstalace - ostatní</t>
  </si>
  <si>
    <t>741</t>
  </si>
  <si>
    <t>Elektroinstalace - silnoproud</t>
  </si>
  <si>
    <t>741112001</t>
  </si>
  <si>
    <t>Montáž krabice zapuštěná plastová kruhová</t>
  </si>
  <si>
    <t>741112061</t>
  </si>
  <si>
    <t>Montáž krabice přístrojová zapuštěná plastová kruhová</t>
  </si>
  <si>
    <t>741120001</t>
  </si>
  <si>
    <t>Montáž vodič Cu izolovaný plný a laněný žíla 0,35-6 mm2 pod omítku (např. CY)</t>
  </si>
  <si>
    <t>741120003</t>
  </si>
  <si>
    <t>Montáž vodič Cu izolovaný plný a laněný žíla 10-16 mm2 pod omítku (např. CY)</t>
  </si>
  <si>
    <t>741120005</t>
  </si>
  <si>
    <t>Montáž vodič Cu izolovaný plný a laněný žíla 25-35 mm2 pod omítku (např. CY)</t>
  </si>
  <si>
    <t>Pol65</t>
  </si>
  <si>
    <t>Vodič CYA 25 zelenožlutý</t>
  </si>
  <si>
    <t>Pol44</t>
  </si>
  <si>
    <t>Krabice rozvodná KR</t>
  </si>
  <si>
    <t>Pol64</t>
  </si>
  <si>
    <t>Svorkovnice OP v krabici</t>
  </si>
  <si>
    <t>Pol43</t>
  </si>
  <si>
    <t>Krabice přístrojová KP</t>
  </si>
  <si>
    <t>Pol62</t>
  </si>
  <si>
    <t>Vodič CYA 6 zelenožlutý</t>
  </si>
  <si>
    <t>Pol63</t>
  </si>
  <si>
    <t>Vodič CYA 16 zelenožlutý</t>
  </si>
  <si>
    <t>741122015</t>
  </si>
  <si>
    <t>Montáž kabel Cu bez ukončení uložený pod omítku plný kulatý 3x1,5 mm2 (např. CYKY)</t>
  </si>
  <si>
    <t>300+350</t>
  </si>
  <si>
    <t>Pol53</t>
  </si>
  <si>
    <t>Kabel CYKY 3Ox1,5</t>
  </si>
  <si>
    <t>Pol54</t>
  </si>
  <si>
    <t>Kabel CYKY 3Jx1,5</t>
  </si>
  <si>
    <t>741122016</t>
  </si>
  <si>
    <t>Montáž kabel Cu bez ukončení uložený pod omítku plný kulatý 3x2,5 až 6 mm2 (např. CYKY)</t>
  </si>
  <si>
    <t>Pol56</t>
  </si>
  <si>
    <t>Kabel CYKY 3Jx2,5</t>
  </si>
  <si>
    <t>741122032</t>
  </si>
  <si>
    <t>Montáž kabel Cu bez ukončení uložený pod omítku plný kulatý 5x4 až 6 mm2 (např. CYKY)</t>
  </si>
  <si>
    <t>Pol58a</t>
  </si>
  <si>
    <t>Kabel CYKY 5Jx6</t>
  </si>
  <si>
    <t>741122033</t>
  </si>
  <si>
    <t>Montáž kabel Cu bez ukončení uložený pod omítku plný kulatý 5x10 mm2 (např. CYKY)</t>
  </si>
  <si>
    <t>Pol59</t>
  </si>
  <si>
    <t>Kabel CYKY 5Jx10</t>
  </si>
  <si>
    <t>741130021</t>
  </si>
  <si>
    <t>Ukončení vodič izolovaný do 2,5 mm2 na svorkovnici</t>
  </si>
  <si>
    <t>741310201</t>
  </si>
  <si>
    <t>Montáž spínač (polo)zapuštěný šroubové připojení 1-jednopólový se zapojením vodičů</t>
  </si>
  <si>
    <t>Pol36</t>
  </si>
  <si>
    <t>Jednopólový spínač</t>
  </si>
  <si>
    <t>741310231</t>
  </si>
  <si>
    <t>Montáž přepínač (polo)zapuštěný šroubové připojení 5-seriový se zapojením vodičů</t>
  </si>
  <si>
    <t>Pol38</t>
  </si>
  <si>
    <t>Sériový přepínač</t>
  </si>
  <si>
    <t>741311003</t>
  </si>
  <si>
    <t>Montáž čidlo pohybu vestavné se zapojením vodičů</t>
  </si>
  <si>
    <t>Pol41</t>
  </si>
  <si>
    <t>Pohybové čidlo stropní</t>
  </si>
  <si>
    <t>741311004</t>
  </si>
  <si>
    <t>Montáž čidlo pohybu nástěnné se zapojením vodičů</t>
  </si>
  <si>
    <t>Pol41h</t>
  </si>
  <si>
    <t>Pohybové čidlo nástěnné</t>
  </si>
  <si>
    <t>741313043</t>
  </si>
  <si>
    <t>Montáž zásuvka (polo)zapuštěná šroubové připojení 2x(2P + PE) dvojnásobná se zapojením vodičů</t>
  </si>
  <si>
    <t>Pol32</t>
  </si>
  <si>
    <t>Zásuvka 230V/16A dvojitá</t>
  </si>
  <si>
    <t>741313041</t>
  </si>
  <si>
    <t>Montáž zásuvka (polo)zapuštěná šroubové připojení 2P+PE se zapojením vodičů</t>
  </si>
  <si>
    <t>Pol166H</t>
  </si>
  <si>
    <t>Zásuvka 230V/16A jednonásobná IP44</t>
  </si>
  <si>
    <t>741330731</t>
  </si>
  <si>
    <t>Montáž relé pomocné ventilátorové se zapojením vodičů</t>
  </si>
  <si>
    <t>Pol42h</t>
  </si>
  <si>
    <t>Ventilátorové relé</t>
  </si>
  <si>
    <t>741372R01</t>
  </si>
  <si>
    <t>Montáž svítidel</t>
  </si>
  <si>
    <t>1+4+40</t>
  </si>
  <si>
    <t>Pol72h</t>
  </si>
  <si>
    <t>Svítidlo A vč.příslušenství LED, AQF 6400lm, IP66</t>
  </si>
  <si>
    <t>Pol75h</t>
  </si>
  <si>
    <t>Svítidlo B vč.příslušenství LED BT3 4100lm, IP44+montážní box</t>
  </si>
  <si>
    <t>Pol79h</t>
  </si>
  <si>
    <t>Svítidlo C vč.příslušenství LED CTS 2000lm, IP44/20</t>
  </si>
  <si>
    <t>7419R016</t>
  </si>
  <si>
    <t>Demontáž, vč.předání funkčních svítidel, zásuvek, vypínačů a krabic údržbě SŽ</t>
  </si>
  <si>
    <t>742110161</t>
  </si>
  <si>
    <t>Montáž spony pro uchycení kabelů pro slaboproud</t>
  </si>
  <si>
    <t>345754H6</t>
  </si>
  <si>
    <t>Kabelová spona pro 16 vedení do podhledu</t>
  </si>
  <si>
    <t>7419R02</t>
  </si>
  <si>
    <t>Zřízení kabelových tras (sekání, zapravení, hrubý úklid)</t>
  </si>
  <si>
    <t>7419R03</t>
  </si>
  <si>
    <t>Sekání kapes a průrazů</t>
  </si>
  <si>
    <t>7419R101</t>
  </si>
  <si>
    <t>Kompletační činnost (s montáží) + 4,5%</t>
  </si>
  <si>
    <t>%</t>
  </si>
  <si>
    <t>3409_101</t>
  </si>
  <si>
    <t>Přesun (Specifikace) + 3%</t>
  </si>
  <si>
    <t>3409_102</t>
  </si>
  <si>
    <t>Prořez (Specifikace) + 2%</t>
  </si>
  <si>
    <t>3409_103</t>
  </si>
  <si>
    <t>Podružný materiál (Specifikace) + 3%</t>
  </si>
  <si>
    <t>741_2</t>
  </si>
  <si>
    <t>Elektroinstalace - rozvodnice</t>
  </si>
  <si>
    <t>Pol152h</t>
  </si>
  <si>
    <t>Prostorová úprava pro doplnění v rozvodnici R2</t>
  </si>
  <si>
    <t>741130001</t>
  </si>
  <si>
    <t>Ukončení vodič izolovaný do 2,5 mm2 v rozváděči nebo na přístroji</t>
  </si>
  <si>
    <t>741130003</t>
  </si>
  <si>
    <t>Ukončení vodič izolovaný do 4 mm2 v rozváděči nebo na přístroji</t>
  </si>
  <si>
    <t>741130004</t>
  </si>
  <si>
    <t>Ukončení vodič izolovaný do 6 mm2 v rozváděči nebo na přístroji</t>
  </si>
  <si>
    <t>741130005</t>
  </si>
  <si>
    <t>Ukončení vodič izolovaný do 10 mm2 v rozváděči nebo na přístroji</t>
  </si>
  <si>
    <t>741130006</t>
  </si>
  <si>
    <t>Ukončení vodič izolovaný do 16 mm2 v rozváděči nebo na přístroji</t>
  </si>
  <si>
    <t>741130011</t>
  </si>
  <si>
    <t>Ukončení vodič izolovaný do 50 mm2 v rozváděči nebo na přístroji</t>
  </si>
  <si>
    <t>741210004</t>
  </si>
  <si>
    <t>Montáž rozvodnice oceloplechová nebo plastová běžná do 150 kg</t>
  </si>
  <si>
    <t>Pol88h2</t>
  </si>
  <si>
    <t>Rozv. R1.1 vč.usazení, přísluš., montáže 590x610x160mm "P" OCEP</t>
  </si>
  <si>
    <t>Pol88h4</t>
  </si>
  <si>
    <t>Rozv.R3.1 vč.usazení, přísluš., montáže 590x1025x160mm"Z" OCEP</t>
  </si>
  <si>
    <t>Pol88h5</t>
  </si>
  <si>
    <t>Rozv.R1.8 vč.usazení, přísluš., montáže 590x1025x160mm"Z" OCEP</t>
  </si>
  <si>
    <t>741322072</t>
  </si>
  <si>
    <t>Montáž svodiče přepětí nn typ 2 třípólových dvoudílných s vložením modulu se zapojením vodičů</t>
  </si>
  <si>
    <t>Pol099h</t>
  </si>
  <si>
    <t>Svodič přepětí T1+T2, 3+1</t>
  </si>
  <si>
    <t>741320165</t>
  </si>
  <si>
    <t>Montáž jističů třípólových nn do 25 A ve skříni se zapojením vodičů</t>
  </si>
  <si>
    <t>Pol1118r</t>
  </si>
  <si>
    <t>Jistič B25/3 - doplnění do +R1.8 + prostorová úprava</t>
  </si>
  <si>
    <t>741321003</t>
  </si>
  <si>
    <t>Montáž proudových chráničů dvoupólových nn do 25 A ve skříni se zapojením vodičů</t>
  </si>
  <si>
    <t>12+4+2</t>
  </si>
  <si>
    <t>Pol108h</t>
  </si>
  <si>
    <t>Jistič s chráničem B16/003</t>
  </si>
  <si>
    <t>Pol106h</t>
  </si>
  <si>
    <t>Jistič s chráničem C10/003</t>
  </si>
  <si>
    <t>Pol107h</t>
  </si>
  <si>
    <t>Jistič s chráničem C16/003</t>
  </si>
  <si>
    <t>741310561</t>
  </si>
  <si>
    <t>Montáž vypínač tří/čtyřpól výkonový pojistkový do 63 A bez zapojení vodičů</t>
  </si>
  <si>
    <t>Pol128h</t>
  </si>
  <si>
    <t>Vypínač A40/3</t>
  </si>
  <si>
    <t>7419R102</t>
  </si>
  <si>
    <t>3409_104</t>
  </si>
  <si>
    <t>3409_105</t>
  </si>
  <si>
    <t>3409_106</t>
  </si>
  <si>
    <t>741_9</t>
  </si>
  <si>
    <t>Elektroinstalace - ostatní</t>
  </si>
  <si>
    <t>741810003</t>
  </si>
  <si>
    <t>Celková prohlídka elektrického rozvodu a zařízení přes 0,5 do 1 milionu Kč</t>
  </si>
  <si>
    <t>1430 - Vedlejší rozpočtové náklady _ II.ETAPA</t>
  </si>
  <si>
    <t>VRN - VRN</t>
  </si>
  <si>
    <t xml:space="preserve">    VRN11 - VEDLEJŠÍ NÁKLADY STAVBY</t>
  </si>
  <si>
    <t xml:space="preserve">      VRN91 - OSTATNÍ NÁKLADY STAVBY</t>
  </si>
  <si>
    <t xml:space="preserve">      VRN1 - Průzkumné, geodetické a projektové práce</t>
  </si>
  <si>
    <t>HZS - Hodinové zúčtovací sazby</t>
  </si>
  <si>
    <t>VRN</t>
  </si>
  <si>
    <t>VRN11</t>
  </si>
  <si>
    <t>VEDLEJŠÍ NÁKLADY STAVBY</t>
  </si>
  <si>
    <t>VRN11-01</t>
  </si>
  <si>
    <t>Náklady zhotovitele související se zajištěním provozů nutných pro provádění díla - zřízení zařízení staveniště, provoz vč.nákladů na energie a vodu, likvidace zařízení staveniště</t>
  </si>
  <si>
    <t>VRN91</t>
  </si>
  <si>
    <t>OSTATNÍ NÁKLADY STAVBY</t>
  </si>
  <si>
    <t>VRN91-01</t>
  </si>
  <si>
    <t>Náklady zhotovitele související se zajištěním a provedením kompletního díla dle PD a souvisejících dokladů - kompletační činnost</t>
  </si>
  <si>
    <t>VRN91-51</t>
  </si>
  <si>
    <t>Náklady na projekční práce - dokumentace skutečného provedení stavby dle zadávací dokumentace</t>
  </si>
  <si>
    <t>VRN91-98</t>
  </si>
  <si>
    <t>Provoz investora - ztížené podmínky realizace z důvodu trvalého provozu budovy místa stavby, omezení činnosti- etapizace prací, odpolední a noční práce a preáce v době pracovního klidu</t>
  </si>
  <si>
    <t>VRN99_R01</t>
  </si>
  <si>
    <t xml:space="preserve">Montáž a  demontáž provizorních zábran ( opláštění OSB+fólie)- ohrazení pracovního prostoru dočasnou konstrukcí v požadovaném rozsahu s opakovaným použitím materiálů postupné realizace díla dle podrobného hramonogramu</t>
  </si>
  <si>
    <t xml:space="preserve">"Včetně odstranění po dokončení stavby a uvedení plochy do původního stavu </t>
  </si>
  <si>
    <t xml:space="preserve">"1.NP - m.č.  0P07"  1</t>
  </si>
  <si>
    <t xml:space="preserve">"2.NP - m.č.  1P01, 1P34</t>
  </si>
  <si>
    <t>1+1</t>
  </si>
  <si>
    <t>" m.č. 1P28 - 1x" 1</t>
  </si>
  <si>
    <t>VRN1</t>
  </si>
  <si>
    <t>Průzkumné, geodetické a projektové práce</t>
  </si>
  <si>
    <t>013254000</t>
  </si>
  <si>
    <t>Dokumentace skutečného provedení stavby</t>
  </si>
  <si>
    <t>kpl.</t>
  </si>
  <si>
    <t>1024</t>
  </si>
  <si>
    <t>-1549230298</t>
  </si>
  <si>
    <t>"Dokumentace skutečného provedení, 2 vyhotovení"1</t>
  </si>
  <si>
    <t>HZS</t>
  </si>
  <si>
    <t>Hodinové zúčtovací sazby</t>
  </si>
  <si>
    <t>HZS1293</t>
  </si>
  <si>
    <t>Hodinová zúčtovací sazba - ostatní nepředvídané práce pomocné (čerpaní pouze se souhlasem investora)</t>
  </si>
  <si>
    <t>262144</t>
  </si>
  <si>
    <t>HZS3243</t>
  </si>
  <si>
    <t>Hodinová zúčtovací sazba - ostatní nepředvídané práce odborné (čerpaní pouze se souhlasem investora)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</si>
</sst>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167" fontId="36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21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26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28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28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26</v>
      </c>
      <c r="AL14" s="23"/>
      <c r="AM14" s="23"/>
      <c r="AN14" s="35" t="s">
        <v>28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26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30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26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30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33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34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35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36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37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38</v>
      </c>
      <c r="E29" s="48"/>
      <c r="F29" s="33" t="s">
        <v>39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40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41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42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43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44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45</v>
      </c>
      <c r="U35" s="55"/>
      <c r="V35" s="55"/>
      <c r="W35" s="55"/>
      <c r="X35" s="57" t="s">
        <v>46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47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48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49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50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49</v>
      </c>
      <c r="AI60" s="43"/>
      <c r="AJ60" s="43"/>
      <c r="AK60" s="43"/>
      <c r="AL60" s="43"/>
      <c r="AM60" s="65" t="s">
        <v>50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51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52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49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50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49</v>
      </c>
      <c r="AI75" s="43"/>
      <c r="AJ75" s="43"/>
      <c r="AK75" s="43"/>
      <c r="AL75" s="43"/>
      <c r="AM75" s="65" t="s">
        <v>50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53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PA635230001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Oprava provozních objektů v obvodu OŘ OVA 2023 - Ostrava ADM Skladištní - vnitřní stavební úpravy 2. etapa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17. 3. 2023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 xml:space="preserve"> 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29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54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27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31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55</v>
      </c>
      <c r="D92" s="95"/>
      <c r="E92" s="95"/>
      <c r="F92" s="95"/>
      <c r="G92" s="95"/>
      <c r="H92" s="96"/>
      <c r="I92" s="97" t="s">
        <v>56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57</v>
      </c>
      <c r="AH92" s="95"/>
      <c r="AI92" s="95"/>
      <c r="AJ92" s="95"/>
      <c r="AK92" s="95"/>
      <c r="AL92" s="95"/>
      <c r="AM92" s="95"/>
      <c r="AN92" s="97" t="s">
        <v>58</v>
      </c>
      <c r="AO92" s="95"/>
      <c r="AP92" s="99"/>
      <c r="AQ92" s="100" t="s">
        <v>59</v>
      </c>
      <c r="AR92" s="45"/>
      <c r="AS92" s="101" t="s">
        <v>60</v>
      </c>
      <c r="AT92" s="102" t="s">
        <v>61</v>
      </c>
      <c r="AU92" s="102" t="s">
        <v>62</v>
      </c>
      <c r="AV92" s="102" t="s">
        <v>63</v>
      </c>
      <c r="AW92" s="102" t="s">
        <v>64</v>
      </c>
      <c r="AX92" s="102" t="s">
        <v>65</v>
      </c>
      <c r="AY92" s="102" t="s">
        <v>66</v>
      </c>
      <c r="AZ92" s="102" t="s">
        <v>67</v>
      </c>
      <c r="BA92" s="102" t="s">
        <v>68</v>
      </c>
      <c r="BB92" s="102" t="s">
        <v>69</v>
      </c>
      <c r="BC92" s="102" t="s">
        <v>70</v>
      </c>
      <c r="BD92" s="103" t="s">
        <v>71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72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ROUND(SUM(AG95:AG102),2)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ROUND(SUM(AS95:AS102),2)</f>
        <v>0</v>
      </c>
      <c r="AT94" s="115">
        <f>ROUND(SUM(AV94:AW94),2)</f>
        <v>0</v>
      </c>
      <c r="AU94" s="116">
        <f>ROUND(SUM(AU95:AU102),5)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ROUND(SUM(AZ95:AZ102),2)</f>
        <v>0</v>
      </c>
      <c r="BA94" s="115">
        <f>ROUND(SUM(BA95:BA102),2)</f>
        <v>0</v>
      </c>
      <c r="BB94" s="115">
        <f>ROUND(SUM(BB95:BB102),2)</f>
        <v>0</v>
      </c>
      <c r="BC94" s="115">
        <f>ROUND(SUM(BC95:BC102),2)</f>
        <v>0</v>
      </c>
      <c r="BD94" s="117">
        <f>ROUND(SUM(BD95:BD102),2)</f>
        <v>0</v>
      </c>
      <c r="BE94" s="6"/>
      <c r="BS94" s="118" t="s">
        <v>73</v>
      </c>
      <c r="BT94" s="118" t="s">
        <v>74</v>
      </c>
      <c r="BU94" s="119" t="s">
        <v>75</v>
      </c>
      <c r="BV94" s="118" t="s">
        <v>76</v>
      </c>
      <c r="BW94" s="118" t="s">
        <v>5</v>
      </c>
      <c r="BX94" s="118" t="s">
        <v>77</v>
      </c>
      <c r="CL94" s="118" t="s">
        <v>1</v>
      </c>
    </row>
    <row r="95" s="7" customFormat="1" ht="24.75" customHeight="1">
      <c r="A95" s="120" t="s">
        <v>78</v>
      </c>
      <c r="B95" s="121"/>
      <c r="C95" s="122"/>
      <c r="D95" s="123" t="s">
        <v>79</v>
      </c>
      <c r="E95" s="123"/>
      <c r="F95" s="123"/>
      <c r="G95" s="123"/>
      <c r="H95" s="123"/>
      <c r="I95" s="124"/>
      <c r="J95" s="123" t="s">
        <v>80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'1403 - SO 01 - Administra...'!J30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81</v>
      </c>
      <c r="AR95" s="127"/>
      <c r="AS95" s="128">
        <v>0</v>
      </c>
      <c r="AT95" s="129">
        <f>ROUND(SUM(AV95:AW95),2)</f>
        <v>0</v>
      </c>
      <c r="AU95" s="130">
        <f>'1403 - SO 01 - Administra...'!P135</f>
        <v>0</v>
      </c>
      <c r="AV95" s="129">
        <f>'1403 - SO 01 - Administra...'!J33</f>
        <v>0</v>
      </c>
      <c r="AW95" s="129">
        <f>'1403 - SO 01 - Administra...'!J34</f>
        <v>0</v>
      </c>
      <c r="AX95" s="129">
        <f>'1403 - SO 01 - Administra...'!J35</f>
        <v>0</v>
      </c>
      <c r="AY95" s="129">
        <f>'1403 - SO 01 - Administra...'!J36</f>
        <v>0</v>
      </c>
      <c r="AZ95" s="129">
        <f>'1403 - SO 01 - Administra...'!F33</f>
        <v>0</v>
      </c>
      <c r="BA95" s="129">
        <f>'1403 - SO 01 - Administra...'!F34</f>
        <v>0</v>
      </c>
      <c r="BB95" s="129">
        <f>'1403 - SO 01 - Administra...'!F35</f>
        <v>0</v>
      </c>
      <c r="BC95" s="129">
        <f>'1403 - SO 01 - Administra...'!F36</f>
        <v>0</v>
      </c>
      <c r="BD95" s="131">
        <f>'1403 - SO 01 - Administra...'!F37</f>
        <v>0</v>
      </c>
      <c r="BE95" s="7"/>
      <c r="BT95" s="132" t="s">
        <v>82</v>
      </c>
      <c r="BV95" s="132" t="s">
        <v>76</v>
      </c>
      <c r="BW95" s="132" t="s">
        <v>83</v>
      </c>
      <c r="BX95" s="132" t="s">
        <v>5</v>
      </c>
      <c r="CL95" s="132" t="s">
        <v>1</v>
      </c>
      <c r="CM95" s="132" t="s">
        <v>84</v>
      </c>
    </row>
    <row r="96" s="7" customFormat="1" ht="37.5" customHeight="1">
      <c r="A96" s="120" t="s">
        <v>78</v>
      </c>
      <c r="B96" s="121"/>
      <c r="C96" s="122"/>
      <c r="D96" s="123" t="s">
        <v>85</v>
      </c>
      <c r="E96" s="123"/>
      <c r="F96" s="123"/>
      <c r="G96" s="123"/>
      <c r="H96" s="123"/>
      <c r="I96" s="124"/>
      <c r="J96" s="123" t="s">
        <v>86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'1404 - SO 01 - Administra...'!J30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81</v>
      </c>
      <c r="AR96" s="127"/>
      <c r="AS96" s="128">
        <v>0</v>
      </c>
      <c r="AT96" s="129">
        <f>ROUND(SUM(AV96:AW96),2)</f>
        <v>0</v>
      </c>
      <c r="AU96" s="130">
        <f>'1404 - SO 01 - Administra...'!P130</f>
        <v>0</v>
      </c>
      <c r="AV96" s="129">
        <f>'1404 - SO 01 - Administra...'!J33</f>
        <v>0</v>
      </c>
      <c r="AW96" s="129">
        <f>'1404 - SO 01 - Administra...'!J34</f>
        <v>0</v>
      </c>
      <c r="AX96" s="129">
        <f>'1404 - SO 01 - Administra...'!J35</f>
        <v>0</v>
      </c>
      <c r="AY96" s="129">
        <f>'1404 - SO 01 - Administra...'!J36</f>
        <v>0</v>
      </c>
      <c r="AZ96" s="129">
        <f>'1404 - SO 01 - Administra...'!F33</f>
        <v>0</v>
      </c>
      <c r="BA96" s="129">
        <f>'1404 - SO 01 - Administra...'!F34</f>
        <v>0</v>
      </c>
      <c r="BB96" s="129">
        <f>'1404 - SO 01 - Administra...'!F35</f>
        <v>0</v>
      </c>
      <c r="BC96" s="129">
        <f>'1404 - SO 01 - Administra...'!F36</f>
        <v>0</v>
      </c>
      <c r="BD96" s="131">
        <f>'1404 - SO 01 - Administra...'!F37</f>
        <v>0</v>
      </c>
      <c r="BE96" s="7"/>
      <c r="BT96" s="132" t="s">
        <v>82</v>
      </c>
      <c r="BV96" s="132" t="s">
        <v>76</v>
      </c>
      <c r="BW96" s="132" t="s">
        <v>87</v>
      </c>
      <c r="BX96" s="132" t="s">
        <v>5</v>
      </c>
      <c r="CL96" s="132" t="s">
        <v>1</v>
      </c>
      <c r="CM96" s="132" t="s">
        <v>84</v>
      </c>
    </row>
    <row r="97" s="7" customFormat="1" ht="24.75" customHeight="1">
      <c r="A97" s="120" t="s">
        <v>78</v>
      </c>
      <c r="B97" s="121"/>
      <c r="C97" s="122"/>
      <c r="D97" s="123" t="s">
        <v>88</v>
      </c>
      <c r="E97" s="123"/>
      <c r="F97" s="123"/>
      <c r="G97" s="123"/>
      <c r="H97" s="123"/>
      <c r="I97" s="124"/>
      <c r="J97" s="123" t="s">
        <v>89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'1405 - SO 01 - E.2.6 ZTI 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81</v>
      </c>
      <c r="AR97" s="127"/>
      <c r="AS97" s="128">
        <v>0</v>
      </c>
      <c r="AT97" s="129">
        <f>ROUND(SUM(AV97:AW97),2)</f>
        <v>0</v>
      </c>
      <c r="AU97" s="130">
        <f>'1405 - SO 01 - E.2.6 ZTI ...'!P126</f>
        <v>0</v>
      </c>
      <c r="AV97" s="129">
        <f>'1405 - SO 01 - E.2.6 ZTI ...'!J33</f>
        <v>0</v>
      </c>
      <c r="AW97" s="129">
        <f>'1405 - SO 01 - E.2.6 ZTI ...'!J34</f>
        <v>0</v>
      </c>
      <c r="AX97" s="129">
        <f>'1405 - SO 01 - E.2.6 ZTI ...'!J35</f>
        <v>0</v>
      </c>
      <c r="AY97" s="129">
        <f>'1405 - SO 01 - E.2.6 ZTI ...'!J36</f>
        <v>0</v>
      </c>
      <c r="AZ97" s="129">
        <f>'1405 - SO 01 - E.2.6 ZTI ...'!F33</f>
        <v>0</v>
      </c>
      <c r="BA97" s="129">
        <f>'1405 - SO 01 - E.2.6 ZTI ...'!F34</f>
        <v>0</v>
      </c>
      <c r="BB97" s="129">
        <f>'1405 - SO 01 - E.2.6 ZTI ...'!F35</f>
        <v>0</v>
      </c>
      <c r="BC97" s="129">
        <f>'1405 - SO 01 - E.2.6 ZTI ...'!F36</f>
        <v>0</v>
      </c>
      <c r="BD97" s="131">
        <f>'1405 - SO 01 - E.2.6 ZTI ...'!F37</f>
        <v>0</v>
      </c>
      <c r="BE97" s="7"/>
      <c r="BT97" s="132" t="s">
        <v>82</v>
      </c>
      <c r="BV97" s="132" t="s">
        <v>76</v>
      </c>
      <c r="BW97" s="132" t="s">
        <v>90</v>
      </c>
      <c r="BX97" s="132" t="s">
        <v>5</v>
      </c>
      <c r="CL97" s="132" t="s">
        <v>1</v>
      </c>
      <c r="CM97" s="132" t="s">
        <v>84</v>
      </c>
    </row>
    <row r="98" s="7" customFormat="1" ht="24.75" customHeight="1">
      <c r="A98" s="120" t="s">
        <v>78</v>
      </c>
      <c r="B98" s="121"/>
      <c r="C98" s="122"/>
      <c r="D98" s="123" t="s">
        <v>91</v>
      </c>
      <c r="E98" s="123"/>
      <c r="F98" s="123"/>
      <c r="G98" s="123"/>
      <c r="H98" s="123"/>
      <c r="I98" s="124"/>
      <c r="J98" s="123" t="s">
        <v>92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'1406 - SO 01 - E.2.6 ZTI 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81</v>
      </c>
      <c r="AR98" s="127"/>
      <c r="AS98" s="128">
        <v>0</v>
      </c>
      <c r="AT98" s="129">
        <f>ROUND(SUM(AV98:AW98),2)</f>
        <v>0</v>
      </c>
      <c r="AU98" s="130">
        <f>'1406 - SO 01 - E.2.6 ZTI ...'!P122</f>
        <v>0</v>
      </c>
      <c r="AV98" s="129">
        <f>'1406 - SO 01 - E.2.6 ZTI ...'!J33</f>
        <v>0</v>
      </c>
      <c r="AW98" s="129">
        <f>'1406 - SO 01 - E.2.6 ZTI ...'!J34</f>
        <v>0</v>
      </c>
      <c r="AX98" s="129">
        <f>'1406 - SO 01 - E.2.6 ZTI ...'!J35</f>
        <v>0</v>
      </c>
      <c r="AY98" s="129">
        <f>'1406 - SO 01 - E.2.6 ZTI ...'!J36</f>
        <v>0</v>
      </c>
      <c r="AZ98" s="129">
        <f>'1406 - SO 01 - E.2.6 ZTI ...'!F33</f>
        <v>0</v>
      </c>
      <c r="BA98" s="129">
        <f>'1406 - SO 01 - E.2.6 ZTI ...'!F34</f>
        <v>0</v>
      </c>
      <c r="BB98" s="129">
        <f>'1406 - SO 01 - E.2.6 ZTI ...'!F35</f>
        <v>0</v>
      </c>
      <c r="BC98" s="129">
        <f>'1406 - SO 01 - E.2.6 ZTI ...'!F36</f>
        <v>0</v>
      </c>
      <c r="BD98" s="131">
        <f>'1406 - SO 01 - E.2.6 ZTI ...'!F37</f>
        <v>0</v>
      </c>
      <c r="BE98" s="7"/>
      <c r="BT98" s="132" t="s">
        <v>82</v>
      </c>
      <c r="BV98" s="132" t="s">
        <v>76</v>
      </c>
      <c r="BW98" s="132" t="s">
        <v>93</v>
      </c>
      <c r="BX98" s="132" t="s">
        <v>5</v>
      </c>
      <c r="CL98" s="132" t="s">
        <v>1</v>
      </c>
      <c r="CM98" s="132" t="s">
        <v>84</v>
      </c>
    </row>
    <row r="99" s="7" customFormat="1" ht="16.5" customHeight="1">
      <c r="A99" s="120" t="s">
        <v>78</v>
      </c>
      <c r="B99" s="121"/>
      <c r="C99" s="122"/>
      <c r="D99" s="123" t="s">
        <v>94</v>
      </c>
      <c r="E99" s="123"/>
      <c r="F99" s="123"/>
      <c r="G99" s="123"/>
      <c r="H99" s="123"/>
      <c r="I99" s="124"/>
      <c r="J99" s="123" t="s">
        <v>95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'1408 - SO 01 - E.2.7 - Vy...'!J30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81</v>
      </c>
      <c r="AR99" s="127"/>
      <c r="AS99" s="128">
        <v>0</v>
      </c>
      <c r="AT99" s="129">
        <f>ROUND(SUM(AV99:AW99),2)</f>
        <v>0</v>
      </c>
      <c r="AU99" s="130">
        <f>'1408 - SO 01 - E.2.7 - Vy...'!P123</f>
        <v>0</v>
      </c>
      <c r="AV99" s="129">
        <f>'1408 - SO 01 - E.2.7 - Vy...'!J33</f>
        <v>0</v>
      </c>
      <c r="AW99" s="129">
        <f>'1408 - SO 01 - E.2.7 - Vy...'!J34</f>
        <v>0</v>
      </c>
      <c r="AX99" s="129">
        <f>'1408 - SO 01 - E.2.7 - Vy...'!J35</f>
        <v>0</v>
      </c>
      <c r="AY99" s="129">
        <f>'1408 - SO 01 - E.2.7 - Vy...'!J36</f>
        <v>0</v>
      </c>
      <c r="AZ99" s="129">
        <f>'1408 - SO 01 - E.2.7 - Vy...'!F33</f>
        <v>0</v>
      </c>
      <c r="BA99" s="129">
        <f>'1408 - SO 01 - E.2.7 - Vy...'!F34</f>
        <v>0</v>
      </c>
      <c r="BB99" s="129">
        <f>'1408 - SO 01 - E.2.7 - Vy...'!F35</f>
        <v>0</v>
      </c>
      <c r="BC99" s="129">
        <f>'1408 - SO 01 - E.2.7 - Vy...'!F36</f>
        <v>0</v>
      </c>
      <c r="BD99" s="131">
        <f>'1408 - SO 01 - E.2.7 - Vy...'!F37</f>
        <v>0</v>
      </c>
      <c r="BE99" s="7"/>
      <c r="BT99" s="132" t="s">
        <v>82</v>
      </c>
      <c r="BV99" s="132" t="s">
        <v>76</v>
      </c>
      <c r="BW99" s="132" t="s">
        <v>96</v>
      </c>
      <c r="BX99" s="132" t="s">
        <v>5</v>
      </c>
      <c r="CL99" s="132" t="s">
        <v>1</v>
      </c>
      <c r="CM99" s="132" t="s">
        <v>84</v>
      </c>
    </row>
    <row r="100" s="7" customFormat="1" ht="24.75" customHeight="1">
      <c r="A100" s="120" t="s">
        <v>78</v>
      </c>
      <c r="B100" s="121"/>
      <c r="C100" s="122"/>
      <c r="D100" s="123" t="s">
        <v>97</v>
      </c>
      <c r="E100" s="123"/>
      <c r="F100" s="123"/>
      <c r="G100" s="123"/>
      <c r="H100" s="123"/>
      <c r="I100" s="124"/>
      <c r="J100" s="123" t="s">
        <v>98</v>
      </c>
      <c r="K100" s="123"/>
      <c r="L100" s="123"/>
      <c r="M100" s="123"/>
      <c r="N100" s="123"/>
      <c r="O100" s="123"/>
      <c r="P100" s="123"/>
      <c r="Q100" s="123"/>
      <c r="R100" s="123"/>
      <c r="S100" s="123"/>
      <c r="T100" s="123"/>
      <c r="U100" s="123"/>
      <c r="V100" s="123"/>
      <c r="W100" s="123"/>
      <c r="X100" s="123"/>
      <c r="Y100" s="123"/>
      <c r="Z100" s="123"/>
      <c r="AA100" s="123"/>
      <c r="AB100" s="123"/>
      <c r="AC100" s="123"/>
      <c r="AD100" s="123"/>
      <c r="AE100" s="123"/>
      <c r="AF100" s="123"/>
      <c r="AG100" s="125">
        <f>'1409 - SO 01 - E.2.8  Vzd...'!J30</f>
        <v>0</v>
      </c>
      <c r="AH100" s="124"/>
      <c r="AI100" s="124"/>
      <c r="AJ100" s="124"/>
      <c r="AK100" s="124"/>
      <c r="AL100" s="124"/>
      <c r="AM100" s="124"/>
      <c r="AN100" s="125">
        <f>SUM(AG100,AT100)</f>
        <v>0</v>
      </c>
      <c r="AO100" s="124"/>
      <c r="AP100" s="124"/>
      <c r="AQ100" s="126" t="s">
        <v>81</v>
      </c>
      <c r="AR100" s="127"/>
      <c r="AS100" s="128">
        <v>0</v>
      </c>
      <c r="AT100" s="129">
        <f>ROUND(SUM(AV100:AW100),2)</f>
        <v>0</v>
      </c>
      <c r="AU100" s="130">
        <f>'1409 - SO 01 - E.2.8  Vzd...'!P122</f>
        <v>0</v>
      </c>
      <c r="AV100" s="129">
        <f>'1409 - SO 01 - E.2.8  Vzd...'!J33</f>
        <v>0</v>
      </c>
      <c r="AW100" s="129">
        <f>'1409 - SO 01 - E.2.8  Vzd...'!J34</f>
        <v>0</v>
      </c>
      <c r="AX100" s="129">
        <f>'1409 - SO 01 - E.2.8  Vzd...'!J35</f>
        <v>0</v>
      </c>
      <c r="AY100" s="129">
        <f>'1409 - SO 01 - E.2.8  Vzd...'!J36</f>
        <v>0</v>
      </c>
      <c r="AZ100" s="129">
        <f>'1409 - SO 01 - E.2.8  Vzd...'!F33</f>
        <v>0</v>
      </c>
      <c r="BA100" s="129">
        <f>'1409 - SO 01 - E.2.8  Vzd...'!F34</f>
        <v>0</v>
      </c>
      <c r="BB100" s="129">
        <f>'1409 - SO 01 - E.2.8  Vzd...'!F35</f>
        <v>0</v>
      </c>
      <c r="BC100" s="129">
        <f>'1409 - SO 01 - E.2.8  Vzd...'!F36</f>
        <v>0</v>
      </c>
      <c r="BD100" s="131">
        <f>'1409 - SO 01 - E.2.8  Vzd...'!F37</f>
        <v>0</v>
      </c>
      <c r="BE100" s="7"/>
      <c r="BT100" s="132" t="s">
        <v>82</v>
      </c>
      <c r="BV100" s="132" t="s">
        <v>76</v>
      </c>
      <c r="BW100" s="132" t="s">
        <v>99</v>
      </c>
      <c r="BX100" s="132" t="s">
        <v>5</v>
      </c>
      <c r="CL100" s="132" t="s">
        <v>1</v>
      </c>
      <c r="CM100" s="132" t="s">
        <v>84</v>
      </c>
    </row>
    <row r="101" s="7" customFormat="1" ht="24.75" customHeight="1">
      <c r="A101" s="120" t="s">
        <v>78</v>
      </c>
      <c r="B101" s="121"/>
      <c r="C101" s="122"/>
      <c r="D101" s="123" t="s">
        <v>100</v>
      </c>
      <c r="E101" s="123"/>
      <c r="F101" s="123"/>
      <c r="G101" s="123"/>
      <c r="H101" s="123"/>
      <c r="I101" s="124"/>
      <c r="J101" s="123" t="s">
        <v>101</v>
      </c>
      <c r="K101" s="123"/>
      <c r="L101" s="123"/>
      <c r="M101" s="123"/>
      <c r="N101" s="123"/>
      <c r="O101" s="123"/>
      <c r="P101" s="123"/>
      <c r="Q101" s="123"/>
      <c r="R101" s="123"/>
      <c r="S101" s="123"/>
      <c r="T101" s="123"/>
      <c r="U101" s="123"/>
      <c r="V101" s="123"/>
      <c r="W101" s="123"/>
      <c r="X101" s="123"/>
      <c r="Y101" s="123"/>
      <c r="Z101" s="123"/>
      <c r="AA101" s="123"/>
      <c r="AB101" s="123"/>
      <c r="AC101" s="123"/>
      <c r="AD101" s="123"/>
      <c r="AE101" s="123"/>
      <c r="AF101" s="123"/>
      <c r="AG101" s="125">
        <f>'1410 - SO 01 - E.2.10 Umě...'!J30</f>
        <v>0</v>
      </c>
      <c r="AH101" s="124"/>
      <c r="AI101" s="124"/>
      <c r="AJ101" s="124"/>
      <c r="AK101" s="124"/>
      <c r="AL101" s="124"/>
      <c r="AM101" s="124"/>
      <c r="AN101" s="125">
        <f>SUM(AG101,AT101)</f>
        <v>0</v>
      </c>
      <c r="AO101" s="124"/>
      <c r="AP101" s="124"/>
      <c r="AQ101" s="126" t="s">
        <v>81</v>
      </c>
      <c r="AR101" s="127"/>
      <c r="AS101" s="128">
        <v>0</v>
      </c>
      <c r="AT101" s="129">
        <f>ROUND(SUM(AV101:AW101),2)</f>
        <v>0</v>
      </c>
      <c r="AU101" s="130">
        <f>'1410 - SO 01 - E.2.10 Umě...'!P120</f>
        <v>0</v>
      </c>
      <c r="AV101" s="129">
        <f>'1410 - SO 01 - E.2.10 Umě...'!J33</f>
        <v>0</v>
      </c>
      <c r="AW101" s="129">
        <f>'1410 - SO 01 - E.2.10 Umě...'!J34</f>
        <v>0</v>
      </c>
      <c r="AX101" s="129">
        <f>'1410 - SO 01 - E.2.10 Umě...'!J35</f>
        <v>0</v>
      </c>
      <c r="AY101" s="129">
        <f>'1410 - SO 01 - E.2.10 Umě...'!J36</f>
        <v>0</v>
      </c>
      <c r="AZ101" s="129">
        <f>'1410 - SO 01 - E.2.10 Umě...'!F33</f>
        <v>0</v>
      </c>
      <c r="BA101" s="129">
        <f>'1410 - SO 01 - E.2.10 Umě...'!F34</f>
        <v>0</v>
      </c>
      <c r="BB101" s="129">
        <f>'1410 - SO 01 - E.2.10 Umě...'!F35</f>
        <v>0</v>
      </c>
      <c r="BC101" s="129">
        <f>'1410 - SO 01 - E.2.10 Umě...'!F36</f>
        <v>0</v>
      </c>
      <c r="BD101" s="131">
        <f>'1410 - SO 01 - E.2.10 Umě...'!F37</f>
        <v>0</v>
      </c>
      <c r="BE101" s="7"/>
      <c r="BT101" s="132" t="s">
        <v>82</v>
      </c>
      <c r="BV101" s="132" t="s">
        <v>76</v>
      </c>
      <c r="BW101" s="132" t="s">
        <v>102</v>
      </c>
      <c r="BX101" s="132" t="s">
        <v>5</v>
      </c>
      <c r="CL101" s="132" t="s">
        <v>1</v>
      </c>
      <c r="CM101" s="132" t="s">
        <v>84</v>
      </c>
    </row>
    <row r="102" s="7" customFormat="1" ht="16.5" customHeight="1">
      <c r="A102" s="120" t="s">
        <v>78</v>
      </c>
      <c r="B102" s="121"/>
      <c r="C102" s="122"/>
      <c r="D102" s="123" t="s">
        <v>103</v>
      </c>
      <c r="E102" s="123"/>
      <c r="F102" s="123"/>
      <c r="G102" s="123"/>
      <c r="H102" s="123"/>
      <c r="I102" s="124"/>
      <c r="J102" s="123" t="s">
        <v>104</v>
      </c>
      <c r="K102" s="123"/>
      <c r="L102" s="123"/>
      <c r="M102" s="123"/>
      <c r="N102" s="123"/>
      <c r="O102" s="123"/>
      <c r="P102" s="123"/>
      <c r="Q102" s="123"/>
      <c r="R102" s="123"/>
      <c r="S102" s="123"/>
      <c r="T102" s="123"/>
      <c r="U102" s="123"/>
      <c r="V102" s="123"/>
      <c r="W102" s="123"/>
      <c r="X102" s="123"/>
      <c r="Y102" s="123"/>
      <c r="Z102" s="123"/>
      <c r="AA102" s="123"/>
      <c r="AB102" s="123"/>
      <c r="AC102" s="123"/>
      <c r="AD102" s="123"/>
      <c r="AE102" s="123"/>
      <c r="AF102" s="123"/>
      <c r="AG102" s="125">
        <f>'1430 - Vedlejší rozpočtov...'!J30</f>
        <v>0</v>
      </c>
      <c r="AH102" s="124"/>
      <c r="AI102" s="124"/>
      <c r="AJ102" s="124"/>
      <c r="AK102" s="124"/>
      <c r="AL102" s="124"/>
      <c r="AM102" s="124"/>
      <c r="AN102" s="125">
        <f>SUM(AG102,AT102)</f>
        <v>0</v>
      </c>
      <c r="AO102" s="124"/>
      <c r="AP102" s="124"/>
      <c r="AQ102" s="126" t="s">
        <v>81</v>
      </c>
      <c r="AR102" s="127"/>
      <c r="AS102" s="133">
        <v>0</v>
      </c>
      <c r="AT102" s="134">
        <f>ROUND(SUM(AV102:AW102),2)</f>
        <v>0</v>
      </c>
      <c r="AU102" s="135">
        <f>'1430 - Vedlejší rozpočtov...'!P121</f>
        <v>0</v>
      </c>
      <c r="AV102" s="134">
        <f>'1430 - Vedlejší rozpočtov...'!J33</f>
        <v>0</v>
      </c>
      <c r="AW102" s="134">
        <f>'1430 - Vedlejší rozpočtov...'!J34</f>
        <v>0</v>
      </c>
      <c r="AX102" s="134">
        <f>'1430 - Vedlejší rozpočtov...'!J35</f>
        <v>0</v>
      </c>
      <c r="AY102" s="134">
        <f>'1430 - Vedlejší rozpočtov...'!J36</f>
        <v>0</v>
      </c>
      <c r="AZ102" s="134">
        <f>'1430 - Vedlejší rozpočtov...'!F33</f>
        <v>0</v>
      </c>
      <c r="BA102" s="134">
        <f>'1430 - Vedlejší rozpočtov...'!F34</f>
        <v>0</v>
      </c>
      <c r="BB102" s="134">
        <f>'1430 - Vedlejší rozpočtov...'!F35</f>
        <v>0</v>
      </c>
      <c r="BC102" s="134">
        <f>'1430 - Vedlejší rozpočtov...'!F36</f>
        <v>0</v>
      </c>
      <c r="BD102" s="136">
        <f>'1430 - Vedlejší rozpočtov...'!F37</f>
        <v>0</v>
      </c>
      <c r="BE102" s="7"/>
      <c r="BT102" s="132" t="s">
        <v>82</v>
      </c>
      <c r="BV102" s="132" t="s">
        <v>76</v>
      </c>
      <c r="BW102" s="132" t="s">
        <v>105</v>
      </c>
      <c r="BX102" s="132" t="s">
        <v>5</v>
      </c>
      <c r="CL102" s="132" t="s">
        <v>1</v>
      </c>
      <c r="CM102" s="132" t="s">
        <v>84</v>
      </c>
    </row>
    <row r="103" s="2" customFormat="1" ht="30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41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F103" s="41"/>
      <c r="AG103" s="41"/>
      <c r="AH103" s="41"/>
      <c r="AI103" s="41"/>
      <c r="AJ103" s="41"/>
      <c r="AK103" s="41"/>
      <c r="AL103" s="41"/>
      <c r="AM103" s="41"/>
      <c r="AN103" s="41"/>
      <c r="AO103" s="41"/>
      <c r="AP103" s="41"/>
      <c r="AQ103" s="41"/>
      <c r="AR103" s="45"/>
      <c r="AS103" s="39"/>
      <c r="AT103" s="39"/>
      <c r="AU103" s="39"/>
      <c r="AV103" s="39"/>
      <c r="AW103" s="39"/>
      <c r="AX103" s="39"/>
      <c r="AY103" s="39"/>
      <c r="AZ103" s="39"/>
      <c r="BA103" s="39"/>
      <c r="BB103" s="39"/>
      <c r="BC103" s="39"/>
      <c r="BD103" s="39"/>
      <c r="B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8"/>
      <c r="M104" s="68"/>
      <c r="N104" s="68"/>
      <c r="O104" s="68"/>
      <c r="P104" s="68"/>
      <c r="Q104" s="68"/>
      <c r="R104" s="68"/>
      <c r="S104" s="68"/>
      <c r="T104" s="68"/>
      <c r="U104" s="68"/>
      <c r="V104" s="68"/>
      <c r="W104" s="68"/>
      <c r="X104" s="68"/>
      <c r="Y104" s="68"/>
      <c r="Z104" s="68"/>
      <c r="AA104" s="68"/>
      <c r="AB104" s="68"/>
      <c r="AC104" s="68"/>
      <c r="AD104" s="68"/>
      <c r="AE104" s="68"/>
      <c r="AF104" s="68"/>
      <c r="AG104" s="68"/>
      <c r="AH104" s="68"/>
      <c r="AI104" s="68"/>
      <c r="AJ104" s="68"/>
      <c r="AK104" s="68"/>
      <c r="AL104" s="68"/>
      <c r="AM104" s="68"/>
      <c r="AN104" s="68"/>
      <c r="AO104" s="68"/>
      <c r="AP104" s="68"/>
      <c r="AQ104" s="68"/>
      <c r="AR104" s="45"/>
      <c r="AS104" s="39"/>
      <c r="AT104" s="39"/>
      <c r="AU104" s="39"/>
      <c r="AV104" s="39"/>
      <c r="AW104" s="39"/>
      <c r="AX104" s="39"/>
      <c r="AY104" s="39"/>
      <c r="AZ104" s="39"/>
      <c r="BA104" s="39"/>
      <c r="BB104" s="39"/>
      <c r="BC104" s="39"/>
      <c r="BD104" s="39"/>
      <c r="BE104" s="39"/>
    </row>
  </sheetData>
  <sheetProtection sheet="1" formatColumns="0" formatRows="0" objects="1" scenarios="1" spinCount="100000" saltValue="42BTelE/fGa9Hrzx6WTHI40UHaRzyAxD3Gs4wav+eNWm3i30VetK3PY/DONxFD/qKTnqch0Ok7Noq1WdDlPlbQ==" hashValue="uFQO/dtR74IKzp0DQQleUOuMSlz4QgQSQNPeeYM1d/9qkEm8auxg2TpuOtm0Ah3SjEy+y82+XofVH3YUO3qHEg==" algorithmName="SHA-512" password="CC35"/>
  <mergeCells count="70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102:AP102"/>
    <mergeCell ref="AG102:AM102"/>
    <mergeCell ref="D102:H102"/>
    <mergeCell ref="J102:AF102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403 - SO 01 - Administra...'!C2" display="/"/>
    <hyperlink ref="A96" location="'1404 - SO 01 - Administra...'!C2" display="/"/>
    <hyperlink ref="A97" location="'1405 - SO 01 - E.2.6 ZTI ...'!C2" display="/"/>
    <hyperlink ref="A98" location="'1406 - SO 01 - E.2.6 ZTI ...'!C2" display="/"/>
    <hyperlink ref="A99" location="'1408 - SO 01 - E.2.7 - Vy...'!C2" display="/"/>
    <hyperlink ref="A100" location="'1409 - SO 01 - E.2.8  Vzd...'!C2" display="/"/>
    <hyperlink ref="A101" location="'1410 - SO 01 - E.2.10 Umě...'!C2" display="/"/>
    <hyperlink ref="A102" location="'1430 - Vedlejší rozpočto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106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Oprava provozních objektů v obvodu OŘ OVA 2023 - Ostrava ADM Skladištní - vnitřní stavební úpravy 2. etapa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108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17. 3. 2023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ROUND(J135,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ROUND((SUM(BE135:BE1452)),  2)</f>
        <v>0</v>
      </c>
      <c r="G33" s="39"/>
      <c r="H33" s="39"/>
      <c r="I33" s="156">
        <v>0.20999999999999999</v>
      </c>
      <c r="J33" s="155">
        <f>ROUND(((SUM(BE135:BE1452))*I33),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ROUND((SUM(BF135:BF1452)),  2)</f>
        <v>0</v>
      </c>
      <c r="G34" s="39"/>
      <c r="H34" s="39"/>
      <c r="I34" s="156">
        <v>0.14999999999999999</v>
      </c>
      <c r="J34" s="155">
        <f>ROUND(((SUM(BF135:BF1452))*I34),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ROUND((SUM(BG135:BG1452)),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ROUND((SUM(BH135:BH1452)),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ROUND((SUM(BI135:BI1452)),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Oprava provozních objektů v obvodu OŘ OVA 2023 - Ostrava ADM Skladištní - vnitřní stavební úpravy 2.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1403 - SO 01 - Administrativní budova - E.2.1 - Pozemní objekty budov _ II.ETAPA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17. 3. 2023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110</v>
      </c>
      <c r="D94" s="177"/>
      <c r="E94" s="177"/>
      <c r="F94" s="177"/>
      <c r="G94" s="177"/>
      <c r="H94" s="177"/>
      <c r="I94" s="177"/>
      <c r="J94" s="178" t="s">
        <v>111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112</v>
      </c>
      <c r="D96" s="41"/>
      <c r="E96" s="41"/>
      <c r="F96" s="41"/>
      <c r="G96" s="41"/>
      <c r="H96" s="41"/>
      <c r="I96" s="41"/>
      <c r="J96" s="111">
        <f>J135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113</v>
      </c>
    </row>
    <row r="97" s="9" customFormat="1" ht="24.96" customHeight="1">
      <c r="A97" s="9"/>
      <c r="B97" s="180"/>
      <c r="C97" s="181"/>
      <c r="D97" s="182" t="s">
        <v>114</v>
      </c>
      <c r="E97" s="183"/>
      <c r="F97" s="183"/>
      <c r="G97" s="183"/>
      <c r="H97" s="183"/>
      <c r="I97" s="183"/>
      <c r="J97" s="184">
        <f>J136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115</v>
      </c>
      <c r="E98" s="189"/>
      <c r="F98" s="189"/>
      <c r="G98" s="189"/>
      <c r="H98" s="189"/>
      <c r="I98" s="189"/>
      <c r="J98" s="190">
        <f>J137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116</v>
      </c>
      <c r="E99" s="189"/>
      <c r="F99" s="189"/>
      <c r="G99" s="189"/>
      <c r="H99" s="189"/>
      <c r="I99" s="189"/>
      <c r="J99" s="190">
        <f>J308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117</v>
      </c>
      <c r="E100" s="189"/>
      <c r="F100" s="189"/>
      <c r="G100" s="189"/>
      <c r="H100" s="189"/>
      <c r="I100" s="189"/>
      <c r="J100" s="190">
        <f>J319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118</v>
      </c>
      <c r="E101" s="189"/>
      <c r="F101" s="189"/>
      <c r="G101" s="189"/>
      <c r="H101" s="189"/>
      <c r="I101" s="189"/>
      <c r="J101" s="190">
        <f>J557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119</v>
      </c>
      <c r="E102" s="189"/>
      <c r="F102" s="189"/>
      <c r="G102" s="189"/>
      <c r="H102" s="189"/>
      <c r="I102" s="189"/>
      <c r="J102" s="190">
        <f>J856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120</v>
      </c>
      <c r="E103" s="189"/>
      <c r="F103" s="189"/>
      <c r="G103" s="189"/>
      <c r="H103" s="189"/>
      <c r="I103" s="189"/>
      <c r="J103" s="190">
        <f>J869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0"/>
      <c r="C104" s="181"/>
      <c r="D104" s="182" t="s">
        <v>121</v>
      </c>
      <c r="E104" s="183"/>
      <c r="F104" s="183"/>
      <c r="G104" s="183"/>
      <c r="H104" s="183"/>
      <c r="I104" s="183"/>
      <c r="J104" s="184">
        <f>J871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86"/>
      <c r="C105" s="187"/>
      <c r="D105" s="188" t="s">
        <v>122</v>
      </c>
      <c r="E105" s="189"/>
      <c r="F105" s="189"/>
      <c r="G105" s="189"/>
      <c r="H105" s="189"/>
      <c r="I105" s="189"/>
      <c r="J105" s="190">
        <f>J872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123</v>
      </c>
      <c r="E106" s="189"/>
      <c r="F106" s="189"/>
      <c r="G106" s="189"/>
      <c r="H106" s="189"/>
      <c r="I106" s="189"/>
      <c r="J106" s="190">
        <f>J945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124</v>
      </c>
      <c r="E107" s="189"/>
      <c r="F107" s="189"/>
      <c r="G107" s="189"/>
      <c r="H107" s="189"/>
      <c r="I107" s="189"/>
      <c r="J107" s="190">
        <f>J950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125</v>
      </c>
      <c r="E108" s="189"/>
      <c r="F108" s="189"/>
      <c r="G108" s="189"/>
      <c r="H108" s="189"/>
      <c r="I108" s="189"/>
      <c r="J108" s="190">
        <f>J989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126</v>
      </c>
      <c r="E109" s="189"/>
      <c r="F109" s="189"/>
      <c r="G109" s="189"/>
      <c r="H109" s="189"/>
      <c r="I109" s="189"/>
      <c r="J109" s="190">
        <f>J1070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127</v>
      </c>
      <c r="E110" s="189"/>
      <c r="F110" s="189"/>
      <c r="G110" s="189"/>
      <c r="H110" s="189"/>
      <c r="I110" s="189"/>
      <c r="J110" s="190">
        <f>J1137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128</v>
      </c>
      <c r="E111" s="189"/>
      <c r="F111" s="189"/>
      <c r="G111" s="189"/>
      <c r="H111" s="189"/>
      <c r="I111" s="189"/>
      <c r="J111" s="190">
        <f>J1150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129</v>
      </c>
      <c r="E112" s="189"/>
      <c r="F112" s="189"/>
      <c r="G112" s="189"/>
      <c r="H112" s="189"/>
      <c r="I112" s="189"/>
      <c r="J112" s="190">
        <f>J1212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6"/>
      <c r="C113" s="187"/>
      <c r="D113" s="188" t="s">
        <v>130</v>
      </c>
      <c r="E113" s="189"/>
      <c r="F113" s="189"/>
      <c r="G113" s="189"/>
      <c r="H113" s="189"/>
      <c r="I113" s="189"/>
      <c r="J113" s="190">
        <f>J1267</f>
        <v>0</v>
      </c>
      <c r="K113" s="187"/>
      <c r="L113" s="191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6"/>
      <c r="C114" s="187"/>
      <c r="D114" s="188" t="s">
        <v>131</v>
      </c>
      <c r="E114" s="189"/>
      <c r="F114" s="189"/>
      <c r="G114" s="189"/>
      <c r="H114" s="189"/>
      <c r="I114" s="189"/>
      <c r="J114" s="190">
        <f>J1371</f>
        <v>0</v>
      </c>
      <c r="K114" s="187"/>
      <c r="L114" s="191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6"/>
      <c r="C115" s="187"/>
      <c r="D115" s="188" t="s">
        <v>132</v>
      </c>
      <c r="E115" s="189"/>
      <c r="F115" s="189"/>
      <c r="G115" s="189"/>
      <c r="H115" s="189"/>
      <c r="I115" s="189"/>
      <c r="J115" s="190">
        <f>J1400</f>
        <v>0</v>
      </c>
      <c r="K115" s="187"/>
      <c r="L115" s="191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2" customFormat="1" ht="21.84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67"/>
      <c r="C117" s="68"/>
      <c r="D117" s="68"/>
      <c r="E117" s="68"/>
      <c r="F117" s="68"/>
      <c r="G117" s="68"/>
      <c r="H117" s="68"/>
      <c r="I117" s="68"/>
      <c r="J117" s="68"/>
      <c r="K117" s="68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21" s="2" customFormat="1" ht="6.96" customHeight="1">
      <c r="A121" s="39"/>
      <c r="B121" s="69"/>
      <c r="C121" s="70"/>
      <c r="D121" s="70"/>
      <c r="E121" s="70"/>
      <c r="F121" s="70"/>
      <c r="G121" s="70"/>
      <c r="H121" s="70"/>
      <c r="I121" s="70"/>
      <c r="J121" s="70"/>
      <c r="K121" s="70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24.96" customHeight="1">
      <c r="A122" s="39"/>
      <c r="B122" s="40"/>
      <c r="C122" s="24" t="s">
        <v>133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16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6.25" customHeight="1">
      <c r="A125" s="39"/>
      <c r="B125" s="40"/>
      <c r="C125" s="41"/>
      <c r="D125" s="41"/>
      <c r="E125" s="175" t="str">
        <f>E7</f>
        <v>Oprava provozních objektů v obvodu OŘ OVA 2023 - Ostrava ADM Skladištní - vnitřní stavební úpravy 2. etapa</v>
      </c>
      <c r="F125" s="33"/>
      <c r="G125" s="33"/>
      <c r="H125" s="33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107</v>
      </c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30" customHeight="1">
      <c r="A127" s="39"/>
      <c r="B127" s="40"/>
      <c r="C127" s="41"/>
      <c r="D127" s="41"/>
      <c r="E127" s="77" t="str">
        <f>E9</f>
        <v>1403 - SO 01 - Administrativní budova - E.2.1 - Pozemní objekty budov _ II.ETAPA</v>
      </c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20</v>
      </c>
      <c r="D129" s="41"/>
      <c r="E129" s="41"/>
      <c r="F129" s="28" t="str">
        <f>F12</f>
        <v xml:space="preserve"> </v>
      </c>
      <c r="G129" s="41"/>
      <c r="H129" s="41"/>
      <c r="I129" s="33" t="s">
        <v>22</v>
      </c>
      <c r="J129" s="80" t="str">
        <f>IF(J12="","",J12)</f>
        <v>17. 3. 2023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6.96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5.15" customHeight="1">
      <c r="A131" s="39"/>
      <c r="B131" s="40"/>
      <c r="C131" s="33" t="s">
        <v>24</v>
      </c>
      <c r="D131" s="41"/>
      <c r="E131" s="41"/>
      <c r="F131" s="28" t="str">
        <f>E15</f>
        <v xml:space="preserve"> </v>
      </c>
      <c r="G131" s="41"/>
      <c r="H131" s="41"/>
      <c r="I131" s="33" t="s">
        <v>29</v>
      </c>
      <c r="J131" s="37" t="str">
        <f>E21</f>
        <v xml:space="preserve"> </v>
      </c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5.15" customHeight="1">
      <c r="A132" s="39"/>
      <c r="B132" s="40"/>
      <c r="C132" s="33" t="s">
        <v>27</v>
      </c>
      <c r="D132" s="41"/>
      <c r="E132" s="41"/>
      <c r="F132" s="28" t="str">
        <f>IF(E18="","",E18)</f>
        <v>Vyplň údaj</v>
      </c>
      <c r="G132" s="41"/>
      <c r="H132" s="41"/>
      <c r="I132" s="33" t="s">
        <v>31</v>
      </c>
      <c r="J132" s="37" t="str">
        <f>E24</f>
        <v xml:space="preserve"> 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10.32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11" customFormat="1" ht="29.28" customHeight="1">
      <c r="A134" s="192"/>
      <c r="B134" s="193"/>
      <c r="C134" s="194" t="s">
        <v>134</v>
      </c>
      <c r="D134" s="195" t="s">
        <v>59</v>
      </c>
      <c r="E134" s="195" t="s">
        <v>55</v>
      </c>
      <c r="F134" s="195" t="s">
        <v>56</v>
      </c>
      <c r="G134" s="195" t="s">
        <v>135</v>
      </c>
      <c r="H134" s="195" t="s">
        <v>136</v>
      </c>
      <c r="I134" s="195" t="s">
        <v>137</v>
      </c>
      <c r="J134" s="195" t="s">
        <v>111</v>
      </c>
      <c r="K134" s="196" t="s">
        <v>138</v>
      </c>
      <c r="L134" s="197"/>
      <c r="M134" s="101" t="s">
        <v>1</v>
      </c>
      <c r="N134" s="102" t="s">
        <v>38</v>
      </c>
      <c r="O134" s="102" t="s">
        <v>139</v>
      </c>
      <c r="P134" s="102" t="s">
        <v>140</v>
      </c>
      <c r="Q134" s="102" t="s">
        <v>141</v>
      </c>
      <c r="R134" s="102" t="s">
        <v>142</v>
      </c>
      <c r="S134" s="102" t="s">
        <v>143</v>
      </c>
      <c r="T134" s="103" t="s">
        <v>144</v>
      </c>
      <c r="U134" s="192"/>
      <c r="V134" s="192"/>
      <c r="W134" s="192"/>
      <c r="X134" s="192"/>
      <c r="Y134" s="192"/>
      <c r="Z134" s="192"/>
      <c r="AA134" s="192"/>
      <c r="AB134" s="192"/>
      <c r="AC134" s="192"/>
      <c r="AD134" s="192"/>
      <c r="AE134" s="192"/>
    </row>
    <row r="135" s="2" customFormat="1" ht="22.8" customHeight="1">
      <c r="A135" s="39"/>
      <c r="B135" s="40"/>
      <c r="C135" s="108" t="s">
        <v>145</v>
      </c>
      <c r="D135" s="41"/>
      <c r="E135" s="41"/>
      <c r="F135" s="41"/>
      <c r="G135" s="41"/>
      <c r="H135" s="41"/>
      <c r="I135" s="41"/>
      <c r="J135" s="198">
        <f>BK135</f>
        <v>0</v>
      </c>
      <c r="K135" s="41"/>
      <c r="L135" s="45"/>
      <c r="M135" s="104"/>
      <c r="N135" s="199"/>
      <c r="O135" s="105"/>
      <c r="P135" s="200">
        <f>P136+P871</f>
        <v>0</v>
      </c>
      <c r="Q135" s="105"/>
      <c r="R135" s="200">
        <f>R136+R871</f>
        <v>66.917630223259394</v>
      </c>
      <c r="S135" s="105"/>
      <c r="T135" s="201">
        <f>T136+T871</f>
        <v>83.65685234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73</v>
      </c>
      <c r="AU135" s="18" t="s">
        <v>113</v>
      </c>
      <c r="BK135" s="202">
        <f>BK136+BK871</f>
        <v>0</v>
      </c>
    </row>
    <row r="136" s="12" customFormat="1" ht="25.92" customHeight="1">
      <c r="A136" s="12"/>
      <c r="B136" s="203"/>
      <c r="C136" s="204"/>
      <c r="D136" s="205" t="s">
        <v>73</v>
      </c>
      <c r="E136" s="206" t="s">
        <v>146</v>
      </c>
      <c r="F136" s="206" t="s">
        <v>147</v>
      </c>
      <c r="G136" s="204"/>
      <c r="H136" s="204"/>
      <c r="I136" s="207"/>
      <c r="J136" s="208">
        <f>BK136</f>
        <v>0</v>
      </c>
      <c r="K136" s="204"/>
      <c r="L136" s="209"/>
      <c r="M136" s="210"/>
      <c r="N136" s="211"/>
      <c r="O136" s="211"/>
      <c r="P136" s="212">
        <f>P137+P308+P319+P557+P856+P869</f>
        <v>0</v>
      </c>
      <c r="Q136" s="211"/>
      <c r="R136" s="212">
        <f>R137+R308+R319+R557+R856+R869</f>
        <v>48.098112395623396</v>
      </c>
      <c r="S136" s="211"/>
      <c r="T136" s="213">
        <f>T137+T308+T319+T557+T856+T869</f>
        <v>82.07602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82</v>
      </c>
      <c r="AT136" s="215" t="s">
        <v>73</v>
      </c>
      <c r="AU136" s="215" t="s">
        <v>74</v>
      </c>
      <c r="AY136" s="214" t="s">
        <v>148</v>
      </c>
      <c r="BK136" s="216">
        <f>BK137+BK308+BK319+BK557+BK856+BK869</f>
        <v>0</v>
      </c>
    </row>
    <row r="137" s="12" customFormat="1" ht="22.8" customHeight="1">
      <c r="A137" s="12"/>
      <c r="B137" s="203"/>
      <c r="C137" s="204"/>
      <c r="D137" s="205" t="s">
        <v>73</v>
      </c>
      <c r="E137" s="217" t="s">
        <v>149</v>
      </c>
      <c r="F137" s="217" t="s">
        <v>150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SUM(P138:P307)</f>
        <v>0</v>
      </c>
      <c r="Q137" s="211"/>
      <c r="R137" s="212">
        <f>SUM(R138:R307)</f>
        <v>22.488606827999998</v>
      </c>
      <c r="S137" s="211"/>
      <c r="T137" s="213">
        <f>SUM(T138:T307)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82</v>
      </c>
      <c r="AT137" s="215" t="s">
        <v>73</v>
      </c>
      <c r="AU137" s="215" t="s">
        <v>82</v>
      </c>
      <c r="AY137" s="214" t="s">
        <v>148</v>
      </c>
      <c r="BK137" s="216">
        <f>SUM(BK138:BK307)</f>
        <v>0</v>
      </c>
    </row>
    <row r="138" s="2" customFormat="1" ht="33" customHeight="1">
      <c r="A138" s="39"/>
      <c r="B138" s="40"/>
      <c r="C138" s="219" t="s">
        <v>82</v>
      </c>
      <c r="D138" s="219" t="s">
        <v>151</v>
      </c>
      <c r="E138" s="220" t="s">
        <v>152</v>
      </c>
      <c r="F138" s="221" t="s">
        <v>153</v>
      </c>
      <c r="G138" s="222" t="s">
        <v>154</v>
      </c>
      <c r="H138" s="223">
        <v>28.687999999999999</v>
      </c>
      <c r="I138" s="224"/>
      <c r="J138" s="225">
        <f>ROUND(I138*H138,2)</f>
        <v>0</v>
      </c>
      <c r="K138" s="221" t="s">
        <v>33</v>
      </c>
      <c r="L138" s="45"/>
      <c r="M138" s="226" t="s">
        <v>1</v>
      </c>
      <c r="N138" s="227" t="s">
        <v>39</v>
      </c>
      <c r="O138" s="92"/>
      <c r="P138" s="228">
        <f>O138*H138</f>
        <v>0</v>
      </c>
      <c r="Q138" s="228">
        <v>0.1642305</v>
      </c>
      <c r="R138" s="228">
        <f>Q138*H138</f>
        <v>4.7114445839999997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155</v>
      </c>
      <c r="AT138" s="230" t="s">
        <v>151</v>
      </c>
      <c r="AU138" s="230" t="s">
        <v>84</v>
      </c>
      <c r="AY138" s="18" t="s">
        <v>148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82</v>
      </c>
      <c r="BK138" s="231">
        <f>ROUND(I138*H138,2)</f>
        <v>0</v>
      </c>
      <c r="BL138" s="18" t="s">
        <v>155</v>
      </c>
      <c r="BM138" s="230" t="s">
        <v>84</v>
      </c>
    </row>
    <row r="139" s="13" customFormat="1">
      <c r="A139" s="13"/>
      <c r="B139" s="232"/>
      <c r="C139" s="233"/>
      <c r="D139" s="234" t="s">
        <v>156</v>
      </c>
      <c r="E139" s="235" t="s">
        <v>1</v>
      </c>
      <c r="F139" s="236" t="s">
        <v>157</v>
      </c>
      <c r="G139" s="233"/>
      <c r="H139" s="235" t="s">
        <v>1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156</v>
      </c>
      <c r="AU139" s="242" t="s">
        <v>84</v>
      </c>
      <c r="AV139" s="13" t="s">
        <v>82</v>
      </c>
      <c r="AW139" s="13" t="s">
        <v>30</v>
      </c>
      <c r="AX139" s="13" t="s">
        <v>74</v>
      </c>
      <c r="AY139" s="242" t="s">
        <v>148</v>
      </c>
    </row>
    <row r="140" s="14" customFormat="1">
      <c r="A140" s="14"/>
      <c r="B140" s="243"/>
      <c r="C140" s="244"/>
      <c r="D140" s="234" t="s">
        <v>156</v>
      </c>
      <c r="E140" s="245" t="s">
        <v>1</v>
      </c>
      <c r="F140" s="246" t="s">
        <v>158</v>
      </c>
      <c r="G140" s="244"/>
      <c r="H140" s="247">
        <v>12.938000000000001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156</v>
      </c>
      <c r="AU140" s="253" t="s">
        <v>84</v>
      </c>
      <c r="AV140" s="14" t="s">
        <v>84</v>
      </c>
      <c r="AW140" s="14" t="s">
        <v>30</v>
      </c>
      <c r="AX140" s="14" t="s">
        <v>74</v>
      </c>
      <c r="AY140" s="253" t="s">
        <v>148</v>
      </c>
    </row>
    <row r="141" s="13" customFormat="1">
      <c r="A141" s="13"/>
      <c r="B141" s="232"/>
      <c r="C141" s="233"/>
      <c r="D141" s="234" t="s">
        <v>156</v>
      </c>
      <c r="E141" s="235" t="s">
        <v>1</v>
      </c>
      <c r="F141" s="236" t="s">
        <v>159</v>
      </c>
      <c r="G141" s="233"/>
      <c r="H141" s="235" t="s">
        <v>1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156</v>
      </c>
      <c r="AU141" s="242" t="s">
        <v>84</v>
      </c>
      <c r="AV141" s="13" t="s">
        <v>82</v>
      </c>
      <c r="AW141" s="13" t="s">
        <v>30</v>
      </c>
      <c r="AX141" s="13" t="s">
        <v>74</v>
      </c>
      <c r="AY141" s="242" t="s">
        <v>148</v>
      </c>
    </row>
    <row r="142" s="14" customFormat="1">
      <c r="A142" s="14"/>
      <c r="B142" s="243"/>
      <c r="C142" s="244"/>
      <c r="D142" s="234" t="s">
        <v>156</v>
      </c>
      <c r="E142" s="245" t="s">
        <v>1</v>
      </c>
      <c r="F142" s="246" t="s">
        <v>160</v>
      </c>
      <c r="G142" s="244"/>
      <c r="H142" s="247">
        <v>7.875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156</v>
      </c>
      <c r="AU142" s="253" t="s">
        <v>84</v>
      </c>
      <c r="AV142" s="14" t="s">
        <v>84</v>
      </c>
      <c r="AW142" s="14" t="s">
        <v>30</v>
      </c>
      <c r="AX142" s="14" t="s">
        <v>74</v>
      </c>
      <c r="AY142" s="253" t="s">
        <v>148</v>
      </c>
    </row>
    <row r="143" s="13" customFormat="1">
      <c r="A143" s="13"/>
      <c r="B143" s="232"/>
      <c r="C143" s="233"/>
      <c r="D143" s="234" t="s">
        <v>156</v>
      </c>
      <c r="E143" s="235" t="s">
        <v>1</v>
      </c>
      <c r="F143" s="236" t="s">
        <v>161</v>
      </c>
      <c r="G143" s="233"/>
      <c r="H143" s="235" t="s">
        <v>1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156</v>
      </c>
      <c r="AU143" s="242" t="s">
        <v>84</v>
      </c>
      <c r="AV143" s="13" t="s">
        <v>82</v>
      </c>
      <c r="AW143" s="13" t="s">
        <v>30</v>
      </c>
      <c r="AX143" s="13" t="s">
        <v>74</v>
      </c>
      <c r="AY143" s="242" t="s">
        <v>148</v>
      </c>
    </row>
    <row r="144" s="14" customFormat="1">
      <c r="A144" s="14"/>
      <c r="B144" s="243"/>
      <c r="C144" s="244"/>
      <c r="D144" s="234" t="s">
        <v>156</v>
      </c>
      <c r="E144" s="245" t="s">
        <v>1</v>
      </c>
      <c r="F144" s="246" t="s">
        <v>160</v>
      </c>
      <c r="G144" s="244"/>
      <c r="H144" s="247">
        <v>7.875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3" t="s">
        <v>156</v>
      </c>
      <c r="AU144" s="253" t="s">
        <v>84</v>
      </c>
      <c r="AV144" s="14" t="s">
        <v>84</v>
      </c>
      <c r="AW144" s="14" t="s">
        <v>30</v>
      </c>
      <c r="AX144" s="14" t="s">
        <v>74</v>
      </c>
      <c r="AY144" s="253" t="s">
        <v>148</v>
      </c>
    </row>
    <row r="145" s="15" customFormat="1">
      <c r="A145" s="15"/>
      <c r="B145" s="254"/>
      <c r="C145" s="255"/>
      <c r="D145" s="234" t="s">
        <v>156</v>
      </c>
      <c r="E145" s="256" t="s">
        <v>1</v>
      </c>
      <c r="F145" s="257" t="s">
        <v>162</v>
      </c>
      <c r="G145" s="255"/>
      <c r="H145" s="258">
        <v>28.688000000000002</v>
      </c>
      <c r="I145" s="259"/>
      <c r="J145" s="255"/>
      <c r="K145" s="255"/>
      <c r="L145" s="260"/>
      <c r="M145" s="261"/>
      <c r="N145" s="262"/>
      <c r="O145" s="262"/>
      <c r="P145" s="262"/>
      <c r="Q145" s="262"/>
      <c r="R145" s="262"/>
      <c r="S145" s="262"/>
      <c r="T145" s="263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4" t="s">
        <v>156</v>
      </c>
      <c r="AU145" s="264" t="s">
        <v>84</v>
      </c>
      <c r="AV145" s="15" t="s">
        <v>155</v>
      </c>
      <c r="AW145" s="15" t="s">
        <v>30</v>
      </c>
      <c r="AX145" s="15" t="s">
        <v>82</v>
      </c>
      <c r="AY145" s="264" t="s">
        <v>148</v>
      </c>
    </row>
    <row r="146" s="2" customFormat="1" ht="33" customHeight="1">
      <c r="A146" s="39"/>
      <c r="B146" s="40"/>
      <c r="C146" s="219" t="s">
        <v>84</v>
      </c>
      <c r="D146" s="219" t="s">
        <v>151</v>
      </c>
      <c r="E146" s="220" t="s">
        <v>163</v>
      </c>
      <c r="F146" s="221" t="s">
        <v>164</v>
      </c>
      <c r="G146" s="222" t="s">
        <v>165</v>
      </c>
      <c r="H146" s="223">
        <v>2</v>
      </c>
      <c r="I146" s="224"/>
      <c r="J146" s="225">
        <f>ROUND(I146*H146,2)</f>
        <v>0</v>
      </c>
      <c r="K146" s="221" t="s">
        <v>33</v>
      </c>
      <c r="L146" s="45"/>
      <c r="M146" s="226" t="s">
        <v>1</v>
      </c>
      <c r="N146" s="227" t="s">
        <v>39</v>
      </c>
      <c r="O146" s="92"/>
      <c r="P146" s="228">
        <f>O146*H146</f>
        <v>0</v>
      </c>
      <c r="Q146" s="228">
        <v>0.026280000000000001</v>
      </c>
      <c r="R146" s="228">
        <f>Q146*H146</f>
        <v>0.052560000000000003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155</v>
      </c>
      <c r="AT146" s="230" t="s">
        <v>151</v>
      </c>
      <c r="AU146" s="230" t="s">
        <v>84</v>
      </c>
      <c r="AY146" s="18" t="s">
        <v>148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82</v>
      </c>
      <c r="BK146" s="231">
        <f>ROUND(I146*H146,2)</f>
        <v>0</v>
      </c>
      <c r="BL146" s="18" t="s">
        <v>155</v>
      </c>
      <c r="BM146" s="230" t="s">
        <v>155</v>
      </c>
    </row>
    <row r="147" s="13" customFormat="1">
      <c r="A147" s="13"/>
      <c r="B147" s="232"/>
      <c r="C147" s="233"/>
      <c r="D147" s="234" t="s">
        <v>156</v>
      </c>
      <c r="E147" s="235" t="s">
        <v>1</v>
      </c>
      <c r="F147" s="236" t="s">
        <v>157</v>
      </c>
      <c r="G147" s="233"/>
      <c r="H147" s="235" t="s">
        <v>1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156</v>
      </c>
      <c r="AU147" s="242" t="s">
        <v>84</v>
      </c>
      <c r="AV147" s="13" t="s">
        <v>82</v>
      </c>
      <c r="AW147" s="13" t="s">
        <v>30</v>
      </c>
      <c r="AX147" s="13" t="s">
        <v>74</v>
      </c>
      <c r="AY147" s="242" t="s">
        <v>148</v>
      </c>
    </row>
    <row r="148" s="14" customFormat="1">
      <c r="A148" s="14"/>
      <c r="B148" s="243"/>
      <c r="C148" s="244"/>
      <c r="D148" s="234" t="s">
        <v>156</v>
      </c>
      <c r="E148" s="245" t="s">
        <v>1</v>
      </c>
      <c r="F148" s="246" t="s">
        <v>84</v>
      </c>
      <c r="G148" s="244"/>
      <c r="H148" s="247">
        <v>2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156</v>
      </c>
      <c r="AU148" s="253" t="s">
        <v>84</v>
      </c>
      <c r="AV148" s="14" t="s">
        <v>84</v>
      </c>
      <c r="AW148" s="14" t="s">
        <v>30</v>
      </c>
      <c r="AX148" s="14" t="s">
        <v>74</v>
      </c>
      <c r="AY148" s="253" t="s">
        <v>148</v>
      </c>
    </row>
    <row r="149" s="15" customFormat="1">
      <c r="A149" s="15"/>
      <c r="B149" s="254"/>
      <c r="C149" s="255"/>
      <c r="D149" s="234" t="s">
        <v>156</v>
      </c>
      <c r="E149" s="256" t="s">
        <v>1</v>
      </c>
      <c r="F149" s="257" t="s">
        <v>162</v>
      </c>
      <c r="G149" s="255"/>
      <c r="H149" s="258">
        <v>2</v>
      </c>
      <c r="I149" s="259"/>
      <c r="J149" s="255"/>
      <c r="K149" s="255"/>
      <c r="L149" s="260"/>
      <c r="M149" s="261"/>
      <c r="N149" s="262"/>
      <c r="O149" s="262"/>
      <c r="P149" s="262"/>
      <c r="Q149" s="262"/>
      <c r="R149" s="262"/>
      <c r="S149" s="262"/>
      <c r="T149" s="263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4" t="s">
        <v>156</v>
      </c>
      <c r="AU149" s="264" t="s">
        <v>84</v>
      </c>
      <c r="AV149" s="15" t="s">
        <v>155</v>
      </c>
      <c r="AW149" s="15" t="s">
        <v>30</v>
      </c>
      <c r="AX149" s="15" t="s">
        <v>82</v>
      </c>
      <c r="AY149" s="264" t="s">
        <v>148</v>
      </c>
    </row>
    <row r="150" s="2" customFormat="1" ht="16.5" customHeight="1">
      <c r="A150" s="39"/>
      <c r="B150" s="40"/>
      <c r="C150" s="219" t="s">
        <v>149</v>
      </c>
      <c r="D150" s="219" t="s">
        <v>151</v>
      </c>
      <c r="E150" s="220" t="s">
        <v>166</v>
      </c>
      <c r="F150" s="221" t="s">
        <v>167</v>
      </c>
      <c r="G150" s="222" t="s">
        <v>168</v>
      </c>
      <c r="H150" s="223">
        <v>0.071999999999999995</v>
      </c>
      <c r="I150" s="224"/>
      <c r="J150" s="225">
        <f>ROUND(I150*H150,2)</f>
        <v>0</v>
      </c>
      <c r="K150" s="221" t="s">
        <v>33</v>
      </c>
      <c r="L150" s="45"/>
      <c r="M150" s="226" t="s">
        <v>1</v>
      </c>
      <c r="N150" s="227" t="s">
        <v>39</v>
      </c>
      <c r="O150" s="92"/>
      <c r="P150" s="228">
        <f>O150*H150</f>
        <v>0</v>
      </c>
      <c r="Q150" s="228">
        <v>1.94302</v>
      </c>
      <c r="R150" s="228">
        <f>Q150*H150</f>
        <v>0.13989743999999998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155</v>
      </c>
      <c r="AT150" s="230" t="s">
        <v>151</v>
      </c>
      <c r="AU150" s="230" t="s">
        <v>84</v>
      </c>
      <c r="AY150" s="18" t="s">
        <v>148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82</v>
      </c>
      <c r="BK150" s="231">
        <f>ROUND(I150*H150,2)</f>
        <v>0</v>
      </c>
      <c r="BL150" s="18" t="s">
        <v>155</v>
      </c>
      <c r="BM150" s="230" t="s">
        <v>169</v>
      </c>
    </row>
    <row r="151" s="14" customFormat="1">
      <c r="A151" s="14"/>
      <c r="B151" s="243"/>
      <c r="C151" s="244"/>
      <c r="D151" s="234" t="s">
        <v>156</v>
      </c>
      <c r="E151" s="245" t="s">
        <v>1</v>
      </c>
      <c r="F151" s="246" t="s">
        <v>170</v>
      </c>
      <c r="G151" s="244"/>
      <c r="H151" s="247">
        <v>0.071999999999999995</v>
      </c>
      <c r="I151" s="248"/>
      <c r="J151" s="244"/>
      <c r="K151" s="244"/>
      <c r="L151" s="249"/>
      <c r="M151" s="250"/>
      <c r="N151" s="251"/>
      <c r="O151" s="251"/>
      <c r="P151" s="251"/>
      <c r="Q151" s="251"/>
      <c r="R151" s="251"/>
      <c r="S151" s="251"/>
      <c r="T151" s="25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3" t="s">
        <v>156</v>
      </c>
      <c r="AU151" s="253" t="s">
        <v>84</v>
      </c>
      <c r="AV151" s="14" t="s">
        <v>84</v>
      </c>
      <c r="AW151" s="14" t="s">
        <v>30</v>
      </c>
      <c r="AX151" s="14" t="s">
        <v>74</v>
      </c>
      <c r="AY151" s="253" t="s">
        <v>148</v>
      </c>
    </row>
    <row r="152" s="15" customFormat="1">
      <c r="A152" s="15"/>
      <c r="B152" s="254"/>
      <c r="C152" s="255"/>
      <c r="D152" s="234" t="s">
        <v>156</v>
      </c>
      <c r="E152" s="256" t="s">
        <v>1</v>
      </c>
      <c r="F152" s="257" t="s">
        <v>162</v>
      </c>
      <c r="G152" s="255"/>
      <c r="H152" s="258">
        <v>0.071999999999999995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4" t="s">
        <v>156</v>
      </c>
      <c r="AU152" s="264" t="s">
        <v>84</v>
      </c>
      <c r="AV152" s="15" t="s">
        <v>155</v>
      </c>
      <c r="AW152" s="15" t="s">
        <v>30</v>
      </c>
      <c r="AX152" s="15" t="s">
        <v>82</v>
      </c>
      <c r="AY152" s="264" t="s">
        <v>148</v>
      </c>
    </row>
    <row r="153" s="2" customFormat="1" ht="33" customHeight="1">
      <c r="A153" s="39"/>
      <c r="B153" s="40"/>
      <c r="C153" s="219" t="s">
        <v>155</v>
      </c>
      <c r="D153" s="219" t="s">
        <v>151</v>
      </c>
      <c r="E153" s="220" t="s">
        <v>171</v>
      </c>
      <c r="F153" s="221" t="s">
        <v>172</v>
      </c>
      <c r="G153" s="222" t="s">
        <v>173</v>
      </c>
      <c r="H153" s="223">
        <v>0.22400000000000001</v>
      </c>
      <c r="I153" s="224"/>
      <c r="J153" s="225">
        <f>ROUND(I153*H153,2)</f>
        <v>0</v>
      </c>
      <c r="K153" s="221" t="s">
        <v>33</v>
      </c>
      <c r="L153" s="45"/>
      <c r="M153" s="226" t="s">
        <v>1</v>
      </c>
      <c r="N153" s="227" t="s">
        <v>39</v>
      </c>
      <c r="O153" s="92"/>
      <c r="P153" s="228">
        <f>O153*H153</f>
        <v>0</v>
      </c>
      <c r="Q153" s="228">
        <v>0.019536000000000001</v>
      </c>
      <c r="R153" s="228">
        <f>Q153*H153</f>
        <v>0.0043760640000000007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155</v>
      </c>
      <c r="AT153" s="230" t="s">
        <v>151</v>
      </c>
      <c r="AU153" s="230" t="s">
        <v>84</v>
      </c>
      <c r="AY153" s="18" t="s">
        <v>148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82</v>
      </c>
      <c r="BK153" s="231">
        <f>ROUND(I153*H153,2)</f>
        <v>0</v>
      </c>
      <c r="BL153" s="18" t="s">
        <v>155</v>
      </c>
      <c r="BM153" s="230" t="s">
        <v>174</v>
      </c>
    </row>
    <row r="154" s="13" customFormat="1">
      <c r="A154" s="13"/>
      <c r="B154" s="232"/>
      <c r="C154" s="233"/>
      <c r="D154" s="234" t="s">
        <v>156</v>
      </c>
      <c r="E154" s="235" t="s">
        <v>1</v>
      </c>
      <c r="F154" s="236" t="s">
        <v>175</v>
      </c>
      <c r="G154" s="233"/>
      <c r="H154" s="235" t="s">
        <v>1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156</v>
      </c>
      <c r="AU154" s="242" t="s">
        <v>84</v>
      </c>
      <c r="AV154" s="13" t="s">
        <v>82</v>
      </c>
      <c r="AW154" s="13" t="s">
        <v>30</v>
      </c>
      <c r="AX154" s="13" t="s">
        <v>74</v>
      </c>
      <c r="AY154" s="242" t="s">
        <v>148</v>
      </c>
    </row>
    <row r="155" s="14" customFormat="1">
      <c r="A155" s="14"/>
      <c r="B155" s="243"/>
      <c r="C155" s="244"/>
      <c r="D155" s="234" t="s">
        <v>156</v>
      </c>
      <c r="E155" s="245" t="s">
        <v>1</v>
      </c>
      <c r="F155" s="246" t="s">
        <v>176</v>
      </c>
      <c r="G155" s="244"/>
      <c r="H155" s="247">
        <v>0.078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156</v>
      </c>
      <c r="AU155" s="253" t="s">
        <v>84</v>
      </c>
      <c r="AV155" s="14" t="s">
        <v>84</v>
      </c>
      <c r="AW155" s="14" t="s">
        <v>30</v>
      </c>
      <c r="AX155" s="14" t="s">
        <v>74</v>
      </c>
      <c r="AY155" s="253" t="s">
        <v>148</v>
      </c>
    </row>
    <row r="156" s="14" customFormat="1">
      <c r="A156" s="14"/>
      <c r="B156" s="243"/>
      <c r="C156" s="244"/>
      <c r="D156" s="234" t="s">
        <v>156</v>
      </c>
      <c r="E156" s="245" t="s">
        <v>1</v>
      </c>
      <c r="F156" s="246" t="s">
        <v>177</v>
      </c>
      <c r="G156" s="244"/>
      <c r="H156" s="247">
        <v>0.051999999999999998</v>
      </c>
      <c r="I156" s="248"/>
      <c r="J156" s="244"/>
      <c r="K156" s="244"/>
      <c r="L156" s="249"/>
      <c r="M156" s="250"/>
      <c r="N156" s="251"/>
      <c r="O156" s="251"/>
      <c r="P156" s="251"/>
      <c r="Q156" s="251"/>
      <c r="R156" s="251"/>
      <c r="S156" s="251"/>
      <c r="T156" s="25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3" t="s">
        <v>156</v>
      </c>
      <c r="AU156" s="253" t="s">
        <v>84</v>
      </c>
      <c r="AV156" s="14" t="s">
        <v>84</v>
      </c>
      <c r="AW156" s="14" t="s">
        <v>30</v>
      </c>
      <c r="AX156" s="14" t="s">
        <v>74</v>
      </c>
      <c r="AY156" s="253" t="s">
        <v>148</v>
      </c>
    </row>
    <row r="157" s="16" customFormat="1">
      <c r="A157" s="16"/>
      <c r="B157" s="265"/>
      <c r="C157" s="266"/>
      <c r="D157" s="234" t="s">
        <v>156</v>
      </c>
      <c r="E157" s="267" t="s">
        <v>1</v>
      </c>
      <c r="F157" s="268" t="s">
        <v>178</v>
      </c>
      <c r="G157" s="266"/>
      <c r="H157" s="269">
        <v>0.13</v>
      </c>
      <c r="I157" s="270"/>
      <c r="J157" s="266"/>
      <c r="K157" s="266"/>
      <c r="L157" s="271"/>
      <c r="M157" s="272"/>
      <c r="N157" s="273"/>
      <c r="O157" s="273"/>
      <c r="P157" s="273"/>
      <c r="Q157" s="273"/>
      <c r="R157" s="273"/>
      <c r="S157" s="273"/>
      <c r="T157" s="274"/>
      <c r="U157" s="16"/>
      <c r="V157" s="16"/>
      <c r="W157" s="16"/>
      <c r="X157" s="16"/>
      <c r="Y157" s="16"/>
      <c r="Z157" s="16"/>
      <c r="AA157" s="16"/>
      <c r="AB157" s="16"/>
      <c r="AC157" s="16"/>
      <c r="AD157" s="16"/>
      <c r="AE157" s="16"/>
      <c r="AT157" s="275" t="s">
        <v>156</v>
      </c>
      <c r="AU157" s="275" t="s">
        <v>84</v>
      </c>
      <c r="AV157" s="16" t="s">
        <v>149</v>
      </c>
      <c r="AW157" s="16" t="s">
        <v>30</v>
      </c>
      <c r="AX157" s="16" t="s">
        <v>74</v>
      </c>
      <c r="AY157" s="275" t="s">
        <v>148</v>
      </c>
    </row>
    <row r="158" s="13" customFormat="1">
      <c r="A158" s="13"/>
      <c r="B158" s="232"/>
      <c r="C158" s="233"/>
      <c r="D158" s="234" t="s">
        <v>156</v>
      </c>
      <c r="E158" s="235" t="s">
        <v>1</v>
      </c>
      <c r="F158" s="236" t="s">
        <v>179</v>
      </c>
      <c r="G158" s="233"/>
      <c r="H158" s="235" t="s">
        <v>1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156</v>
      </c>
      <c r="AU158" s="242" t="s">
        <v>84</v>
      </c>
      <c r="AV158" s="13" t="s">
        <v>82</v>
      </c>
      <c r="AW158" s="13" t="s">
        <v>30</v>
      </c>
      <c r="AX158" s="13" t="s">
        <v>74</v>
      </c>
      <c r="AY158" s="242" t="s">
        <v>148</v>
      </c>
    </row>
    <row r="159" s="14" customFormat="1">
      <c r="A159" s="14"/>
      <c r="B159" s="243"/>
      <c r="C159" s="244"/>
      <c r="D159" s="234" t="s">
        <v>156</v>
      </c>
      <c r="E159" s="245" t="s">
        <v>1</v>
      </c>
      <c r="F159" s="246" t="s">
        <v>180</v>
      </c>
      <c r="G159" s="244"/>
      <c r="H159" s="247">
        <v>0.047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156</v>
      </c>
      <c r="AU159" s="253" t="s">
        <v>84</v>
      </c>
      <c r="AV159" s="14" t="s">
        <v>84</v>
      </c>
      <c r="AW159" s="14" t="s">
        <v>30</v>
      </c>
      <c r="AX159" s="14" t="s">
        <v>74</v>
      </c>
      <c r="AY159" s="253" t="s">
        <v>148</v>
      </c>
    </row>
    <row r="160" s="13" customFormat="1">
      <c r="A160" s="13"/>
      <c r="B160" s="232"/>
      <c r="C160" s="233"/>
      <c r="D160" s="234" t="s">
        <v>156</v>
      </c>
      <c r="E160" s="235" t="s">
        <v>1</v>
      </c>
      <c r="F160" s="236" t="s">
        <v>181</v>
      </c>
      <c r="G160" s="233"/>
      <c r="H160" s="235" t="s">
        <v>1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156</v>
      </c>
      <c r="AU160" s="242" t="s">
        <v>84</v>
      </c>
      <c r="AV160" s="13" t="s">
        <v>82</v>
      </c>
      <c r="AW160" s="13" t="s">
        <v>30</v>
      </c>
      <c r="AX160" s="13" t="s">
        <v>74</v>
      </c>
      <c r="AY160" s="242" t="s">
        <v>148</v>
      </c>
    </row>
    <row r="161" s="14" customFormat="1">
      <c r="A161" s="14"/>
      <c r="B161" s="243"/>
      <c r="C161" s="244"/>
      <c r="D161" s="234" t="s">
        <v>156</v>
      </c>
      <c r="E161" s="245" t="s">
        <v>1</v>
      </c>
      <c r="F161" s="246" t="s">
        <v>180</v>
      </c>
      <c r="G161" s="244"/>
      <c r="H161" s="247">
        <v>0.047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156</v>
      </c>
      <c r="AU161" s="253" t="s">
        <v>84</v>
      </c>
      <c r="AV161" s="14" t="s">
        <v>84</v>
      </c>
      <c r="AW161" s="14" t="s">
        <v>30</v>
      </c>
      <c r="AX161" s="14" t="s">
        <v>74</v>
      </c>
      <c r="AY161" s="253" t="s">
        <v>148</v>
      </c>
    </row>
    <row r="162" s="16" customFormat="1">
      <c r="A162" s="16"/>
      <c r="B162" s="265"/>
      <c r="C162" s="266"/>
      <c r="D162" s="234" t="s">
        <v>156</v>
      </c>
      <c r="E162" s="267" t="s">
        <v>1</v>
      </c>
      <c r="F162" s="268" t="s">
        <v>178</v>
      </c>
      <c r="G162" s="266"/>
      <c r="H162" s="269">
        <v>0.094</v>
      </c>
      <c r="I162" s="270"/>
      <c r="J162" s="266"/>
      <c r="K162" s="266"/>
      <c r="L162" s="271"/>
      <c r="M162" s="272"/>
      <c r="N162" s="273"/>
      <c r="O162" s="273"/>
      <c r="P162" s="273"/>
      <c r="Q162" s="273"/>
      <c r="R162" s="273"/>
      <c r="S162" s="273"/>
      <c r="T162" s="274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T162" s="275" t="s">
        <v>156</v>
      </c>
      <c r="AU162" s="275" t="s">
        <v>84</v>
      </c>
      <c r="AV162" s="16" t="s">
        <v>149</v>
      </c>
      <c r="AW162" s="16" t="s">
        <v>30</v>
      </c>
      <c r="AX162" s="16" t="s">
        <v>74</v>
      </c>
      <c r="AY162" s="275" t="s">
        <v>148</v>
      </c>
    </row>
    <row r="163" s="15" customFormat="1">
      <c r="A163" s="15"/>
      <c r="B163" s="254"/>
      <c r="C163" s="255"/>
      <c r="D163" s="234" t="s">
        <v>156</v>
      </c>
      <c r="E163" s="256" t="s">
        <v>1</v>
      </c>
      <c r="F163" s="257" t="s">
        <v>162</v>
      </c>
      <c r="G163" s="255"/>
      <c r="H163" s="258">
        <v>0.22399999999999998</v>
      </c>
      <c r="I163" s="259"/>
      <c r="J163" s="255"/>
      <c r="K163" s="255"/>
      <c r="L163" s="260"/>
      <c r="M163" s="261"/>
      <c r="N163" s="262"/>
      <c r="O163" s="262"/>
      <c r="P163" s="262"/>
      <c r="Q163" s="262"/>
      <c r="R163" s="262"/>
      <c r="S163" s="262"/>
      <c r="T163" s="263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4" t="s">
        <v>156</v>
      </c>
      <c r="AU163" s="264" t="s">
        <v>84</v>
      </c>
      <c r="AV163" s="15" t="s">
        <v>155</v>
      </c>
      <c r="AW163" s="15" t="s">
        <v>30</v>
      </c>
      <c r="AX163" s="15" t="s">
        <v>82</v>
      </c>
      <c r="AY163" s="264" t="s">
        <v>148</v>
      </c>
    </row>
    <row r="164" s="2" customFormat="1" ht="21.75" customHeight="1">
      <c r="A164" s="39"/>
      <c r="B164" s="40"/>
      <c r="C164" s="276" t="s">
        <v>182</v>
      </c>
      <c r="D164" s="276" t="s">
        <v>183</v>
      </c>
      <c r="E164" s="277" t="s">
        <v>184</v>
      </c>
      <c r="F164" s="278" t="s">
        <v>185</v>
      </c>
      <c r="G164" s="279" t="s">
        <v>173</v>
      </c>
      <c r="H164" s="280">
        <v>0.056000000000000001</v>
      </c>
      <c r="I164" s="281"/>
      <c r="J164" s="282">
        <f>ROUND(I164*H164,2)</f>
        <v>0</v>
      </c>
      <c r="K164" s="278" t="s">
        <v>33</v>
      </c>
      <c r="L164" s="283"/>
      <c r="M164" s="284" t="s">
        <v>1</v>
      </c>
      <c r="N164" s="285" t="s">
        <v>39</v>
      </c>
      <c r="O164" s="92"/>
      <c r="P164" s="228">
        <f>O164*H164</f>
        <v>0</v>
      </c>
      <c r="Q164" s="228">
        <v>1</v>
      </c>
      <c r="R164" s="228">
        <f>Q164*H164</f>
        <v>0.056000000000000001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174</v>
      </c>
      <c r="AT164" s="230" t="s">
        <v>183</v>
      </c>
      <c r="AU164" s="230" t="s">
        <v>84</v>
      </c>
      <c r="AY164" s="18" t="s">
        <v>148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82</v>
      </c>
      <c r="BK164" s="231">
        <f>ROUND(I164*H164,2)</f>
        <v>0</v>
      </c>
      <c r="BL164" s="18" t="s">
        <v>155</v>
      </c>
      <c r="BM164" s="230" t="s">
        <v>186</v>
      </c>
    </row>
    <row r="165" s="2" customFormat="1">
      <c r="A165" s="39"/>
      <c r="B165" s="40"/>
      <c r="C165" s="41"/>
      <c r="D165" s="234" t="s">
        <v>187</v>
      </c>
      <c r="E165" s="41"/>
      <c r="F165" s="286" t="s">
        <v>188</v>
      </c>
      <c r="G165" s="41"/>
      <c r="H165" s="41"/>
      <c r="I165" s="287"/>
      <c r="J165" s="41"/>
      <c r="K165" s="41"/>
      <c r="L165" s="45"/>
      <c r="M165" s="288"/>
      <c r="N165" s="289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187</v>
      </c>
      <c r="AU165" s="18" t="s">
        <v>84</v>
      </c>
    </row>
    <row r="166" s="13" customFormat="1">
      <c r="A166" s="13"/>
      <c r="B166" s="232"/>
      <c r="C166" s="233"/>
      <c r="D166" s="234" t="s">
        <v>156</v>
      </c>
      <c r="E166" s="235" t="s">
        <v>1</v>
      </c>
      <c r="F166" s="236" t="s">
        <v>189</v>
      </c>
      <c r="G166" s="233"/>
      <c r="H166" s="235" t="s">
        <v>1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156</v>
      </c>
      <c r="AU166" s="242" t="s">
        <v>84</v>
      </c>
      <c r="AV166" s="13" t="s">
        <v>82</v>
      </c>
      <c r="AW166" s="13" t="s">
        <v>30</v>
      </c>
      <c r="AX166" s="13" t="s">
        <v>74</v>
      </c>
      <c r="AY166" s="242" t="s">
        <v>148</v>
      </c>
    </row>
    <row r="167" s="14" customFormat="1">
      <c r="A167" s="14"/>
      <c r="B167" s="243"/>
      <c r="C167" s="244"/>
      <c r="D167" s="234" t="s">
        <v>156</v>
      </c>
      <c r="E167" s="245" t="s">
        <v>1</v>
      </c>
      <c r="F167" s="246" t="s">
        <v>190</v>
      </c>
      <c r="G167" s="244"/>
      <c r="H167" s="247">
        <v>0.056000000000000001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3" t="s">
        <v>156</v>
      </c>
      <c r="AU167" s="253" t="s">
        <v>84</v>
      </c>
      <c r="AV167" s="14" t="s">
        <v>84</v>
      </c>
      <c r="AW167" s="14" t="s">
        <v>30</v>
      </c>
      <c r="AX167" s="14" t="s">
        <v>74</v>
      </c>
      <c r="AY167" s="253" t="s">
        <v>148</v>
      </c>
    </row>
    <row r="168" s="15" customFormat="1">
      <c r="A168" s="15"/>
      <c r="B168" s="254"/>
      <c r="C168" s="255"/>
      <c r="D168" s="234" t="s">
        <v>156</v>
      </c>
      <c r="E168" s="256" t="s">
        <v>1</v>
      </c>
      <c r="F168" s="257" t="s">
        <v>162</v>
      </c>
      <c r="G168" s="255"/>
      <c r="H168" s="258">
        <v>0.056000000000000001</v>
      </c>
      <c r="I168" s="259"/>
      <c r="J168" s="255"/>
      <c r="K168" s="255"/>
      <c r="L168" s="260"/>
      <c r="M168" s="261"/>
      <c r="N168" s="262"/>
      <c r="O168" s="262"/>
      <c r="P168" s="262"/>
      <c r="Q168" s="262"/>
      <c r="R168" s="262"/>
      <c r="S168" s="262"/>
      <c r="T168" s="263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64" t="s">
        <v>156</v>
      </c>
      <c r="AU168" s="264" t="s">
        <v>84</v>
      </c>
      <c r="AV168" s="15" t="s">
        <v>155</v>
      </c>
      <c r="AW168" s="15" t="s">
        <v>30</v>
      </c>
      <c r="AX168" s="15" t="s">
        <v>82</v>
      </c>
      <c r="AY168" s="264" t="s">
        <v>148</v>
      </c>
    </row>
    <row r="169" s="2" customFormat="1" ht="21.75" customHeight="1">
      <c r="A169" s="39"/>
      <c r="B169" s="40"/>
      <c r="C169" s="276" t="s">
        <v>169</v>
      </c>
      <c r="D169" s="276" t="s">
        <v>183</v>
      </c>
      <c r="E169" s="277" t="s">
        <v>191</v>
      </c>
      <c r="F169" s="278" t="s">
        <v>192</v>
      </c>
      <c r="G169" s="279" t="s">
        <v>173</v>
      </c>
      <c r="H169" s="280">
        <v>0.185</v>
      </c>
      <c r="I169" s="281"/>
      <c r="J169" s="282">
        <f>ROUND(I169*H169,2)</f>
        <v>0</v>
      </c>
      <c r="K169" s="278" t="s">
        <v>33</v>
      </c>
      <c r="L169" s="283"/>
      <c r="M169" s="284" t="s">
        <v>1</v>
      </c>
      <c r="N169" s="285" t="s">
        <v>39</v>
      </c>
      <c r="O169" s="92"/>
      <c r="P169" s="228">
        <f>O169*H169</f>
        <v>0</v>
      </c>
      <c r="Q169" s="228">
        <v>1</v>
      </c>
      <c r="R169" s="228">
        <f>Q169*H169</f>
        <v>0.185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174</v>
      </c>
      <c r="AT169" s="230" t="s">
        <v>183</v>
      </c>
      <c r="AU169" s="230" t="s">
        <v>84</v>
      </c>
      <c r="AY169" s="18" t="s">
        <v>148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82</v>
      </c>
      <c r="BK169" s="231">
        <f>ROUND(I169*H169,2)</f>
        <v>0</v>
      </c>
      <c r="BL169" s="18" t="s">
        <v>155</v>
      </c>
      <c r="BM169" s="230" t="s">
        <v>193</v>
      </c>
    </row>
    <row r="170" s="2" customFormat="1">
      <c r="A170" s="39"/>
      <c r="B170" s="40"/>
      <c r="C170" s="41"/>
      <c r="D170" s="234" t="s">
        <v>187</v>
      </c>
      <c r="E170" s="41"/>
      <c r="F170" s="286" t="s">
        <v>194</v>
      </c>
      <c r="G170" s="41"/>
      <c r="H170" s="41"/>
      <c r="I170" s="287"/>
      <c r="J170" s="41"/>
      <c r="K170" s="41"/>
      <c r="L170" s="45"/>
      <c r="M170" s="288"/>
      <c r="N170" s="289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187</v>
      </c>
      <c r="AU170" s="18" t="s">
        <v>84</v>
      </c>
    </row>
    <row r="171" s="13" customFormat="1">
      <c r="A171" s="13"/>
      <c r="B171" s="232"/>
      <c r="C171" s="233"/>
      <c r="D171" s="234" t="s">
        <v>156</v>
      </c>
      <c r="E171" s="235" t="s">
        <v>1</v>
      </c>
      <c r="F171" s="236" t="s">
        <v>175</v>
      </c>
      <c r="G171" s="233"/>
      <c r="H171" s="235" t="s">
        <v>1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156</v>
      </c>
      <c r="AU171" s="242" t="s">
        <v>84</v>
      </c>
      <c r="AV171" s="13" t="s">
        <v>82</v>
      </c>
      <c r="AW171" s="13" t="s">
        <v>30</v>
      </c>
      <c r="AX171" s="13" t="s">
        <v>74</v>
      </c>
      <c r="AY171" s="242" t="s">
        <v>148</v>
      </c>
    </row>
    <row r="172" s="14" customFormat="1">
      <c r="A172" s="14"/>
      <c r="B172" s="243"/>
      <c r="C172" s="244"/>
      <c r="D172" s="234" t="s">
        <v>156</v>
      </c>
      <c r="E172" s="245" t="s">
        <v>1</v>
      </c>
      <c r="F172" s="246" t="s">
        <v>195</v>
      </c>
      <c r="G172" s="244"/>
      <c r="H172" s="247">
        <v>0.085000000000000006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3" t="s">
        <v>156</v>
      </c>
      <c r="AU172" s="253" t="s">
        <v>84</v>
      </c>
      <c r="AV172" s="14" t="s">
        <v>84</v>
      </c>
      <c r="AW172" s="14" t="s">
        <v>30</v>
      </c>
      <c r="AX172" s="14" t="s">
        <v>74</v>
      </c>
      <c r="AY172" s="253" t="s">
        <v>148</v>
      </c>
    </row>
    <row r="173" s="13" customFormat="1">
      <c r="A173" s="13"/>
      <c r="B173" s="232"/>
      <c r="C173" s="233"/>
      <c r="D173" s="234" t="s">
        <v>156</v>
      </c>
      <c r="E173" s="235" t="s">
        <v>1</v>
      </c>
      <c r="F173" s="236" t="s">
        <v>159</v>
      </c>
      <c r="G173" s="233"/>
      <c r="H173" s="235" t="s">
        <v>1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156</v>
      </c>
      <c r="AU173" s="242" t="s">
        <v>84</v>
      </c>
      <c r="AV173" s="13" t="s">
        <v>82</v>
      </c>
      <c r="AW173" s="13" t="s">
        <v>30</v>
      </c>
      <c r="AX173" s="13" t="s">
        <v>74</v>
      </c>
      <c r="AY173" s="242" t="s">
        <v>148</v>
      </c>
    </row>
    <row r="174" s="14" customFormat="1">
      <c r="A174" s="14"/>
      <c r="B174" s="243"/>
      <c r="C174" s="244"/>
      <c r="D174" s="234" t="s">
        <v>156</v>
      </c>
      <c r="E174" s="245" t="s">
        <v>1</v>
      </c>
      <c r="F174" s="246" t="s">
        <v>196</v>
      </c>
      <c r="G174" s="244"/>
      <c r="H174" s="247">
        <v>0.050000000000000003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156</v>
      </c>
      <c r="AU174" s="253" t="s">
        <v>84</v>
      </c>
      <c r="AV174" s="14" t="s">
        <v>84</v>
      </c>
      <c r="AW174" s="14" t="s">
        <v>30</v>
      </c>
      <c r="AX174" s="14" t="s">
        <v>74</v>
      </c>
      <c r="AY174" s="253" t="s">
        <v>148</v>
      </c>
    </row>
    <row r="175" s="13" customFormat="1">
      <c r="A175" s="13"/>
      <c r="B175" s="232"/>
      <c r="C175" s="233"/>
      <c r="D175" s="234" t="s">
        <v>156</v>
      </c>
      <c r="E175" s="235" t="s">
        <v>1</v>
      </c>
      <c r="F175" s="236" t="s">
        <v>197</v>
      </c>
      <c r="G175" s="233"/>
      <c r="H175" s="235" t="s">
        <v>1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156</v>
      </c>
      <c r="AU175" s="242" t="s">
        <v>84</v>
      </c>
      <c r="AV175" s="13" t="s">
        <v>82</v>
      </c>
      <c r="AW175" s="13" t="s">
        <v>30</v>
      </c>
      <c r="AX175" s="13" t="s">
        <v>74</v>
      </c>
      <c r="AY175" s="242" t="s">
        <v>148</v>
      </c>
    </row>
    <row r="176" s="14" customFormat="1">
      <c r="A176" s="14"/>
      <c r="B176" s="243"/>
      <c r="C176" s="244"/>
      <c r="D176" s="234" t="s">
        <v>156</v>
      </c>
      <c r="E176" s="245" t="s">
        <v>1</v>
      </c>
      <c r="F176" s="246" t="s">
        <v>196</v>
      </c>
      <c r="G176" s="244"/>
      <c r="H176" s="247">
        <v>0.050000000000000003</v>
      </c>
      <c r="I176" s="248"/>
      <c r="J176" s="244"/>
      <c r="K176" s="244"/>
      <c r="L176" s="249"/>
      <c r="M176" s="250"/>
      <c r="N176" s="251"/>
      <c r="O176" s="251"/>
      <c r="P176" s="251"/>
      <c r="Q176" s="251"/>
      <c r="R176" s="251"/>
      <c r="S176" s="251"/>
      <c r="T176" s="25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3" t="s">
        <v>156</v>
      </c>
      <c r="AU176" s="253" t="s">
        <v>84</v>
      </c>
      <c r="AV176" s="14" t="s">
        <v>84</v>
      </c>
      <c r="AW176" s="14" t="s">
        <v>30</v>
      </c>
      <c r="AX176" s="14" t="s">
        <v>74</v>
      </c>
      <c r="AY176" s="253" t="s">
        <v>148</v>
      </c>
    </row>
    <row r="177" s="15" customFormat="1">
      <c r="A177" s="15"/>
      <c r="B177" s="254"/>
      <c r="C177" s="255"/>
      <c r="D177" s="234" t="s">
        <v>156</v>
      </c>
      <c r="E177" s="256" t="s">
        <v>1</v>
      </c>
      <c r="F177" s="257" t="s">
        <v>162</v>
      </c>
      <c r="G177" s="255"/>
      <c r="H177" s="258">
        <v>0.185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4" t="s">
        <v>156</v>
      </c>
      <c r="AU177" s="264" t="s">
        <v>84</v>
      </c>
      <c r="AV177" s="15" t="s">
        <v>155</v>
      </c>
      <c r="AW177" s="15" t="s">
        <v>30</v>
      </c>
      <c r="AX177" s="15" t="s">
        <v>82</v>
      </c>
      <c r="AY177" s="264" t="s">
        <v>148</v>
      </c>
    </row>
    <row r="178" s="2" customFormat="1" ht="33" customHeight="1">
      <c r="A178" s="39"/>
      <c r="B178" s="40"/>
      <c r="C178" s="219" t="s">
        <v>198</v>
      </c>
      <c r="D178" s="219" t="s">
        <v>151</v>
      </c>
      <c r="E178" s="220" t="s">
        <v>171</v>
      </c>
      <c r="F178" s="221" t="s">
        <v>172</v>
      </c>
      <c r="G178" s="222" t="s">
        <v>173</v>
      </c>
      <c r="H178" s="223">
        <v>0.152</v>
      </c>
      <c r="I178" s="224"/>
      <c r="J178" s="225">
        <f>ROUND(I178*H178,2)</f>
        <v>0</v>
      </c>
      <c r="K178" s="221" t="s">
        <v>33</v>
      </c>
      <c r="L178" s="45"/>
      <c r="M178" s="226" t="s">
        <v>1</v>
      </c>
      <c r="N178" s="227" t="s">
        <v>39</v>
      </c>
      <c r="O178" s="92"/>
      <c r="P178" s="228">
        <f>O178*H178</f>
        <v>0</v>
      </c>
      <c r="Q178" s="228">
        <v>0.019536000000000001</v>
      </c>
      <c r="R178" s="228">
        <f>Q178*H178</f>
        <v>0.0029694719999999999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155</v>
      </c>
      <c r="AT178" s="230" t="s">
        <v>151</v>
      </c>
      <c r="AU178" s="230" t="s">
        <v>84</v>
      </c>
      <c r="AY178" s="18" t="s">
        <v>148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82</v>
      </c>
      <c r="BK178" s="231">
        <f>ROUND(I178*H178,2)</f>
        <v>0</v>
      </c>
      <c r="BL178" s="18" t="s">
        <v>155</v>
      </c>
      <c r="BM178" s="230" t="s">
        <v>199</v>
      </c>
    </row>
    <row r="179" s="13" customFormat="1">
      <c r="A179" s="13"/>
      <c r="B179" s="232"/>
      <c r="C179" s="233"/>
      <c r="D179" s="234" t="s">
        <v>156</v>
      </c>
      <c r="E179" s="235" t="s">
        <v>1</v>
      </c>
      <c r="F179" s="236" t="s">
        <v>179</v>
      </c>
      <c r="G179" s="233"/>
      <c r="H179" s="235" t="s">
        <v>1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156</v>
      </c>
      <c r="AU179" s="242" t="s">
        <v>84</v>
      </c>
      <c r="AV179" s="13" t="s">
        <v>82</v>
      </c>
      <c r="AW179" s="13" t="s">
        <v>30</v>
      </c>
      <c r="AX179" s="13" t="s">
        <v>74</v>
      </c>
      <c r="AY179" s="242" t="s">
        <v>148</v>
      </c>
    </row>
    <row r="180" s="14" customFormat="1">
      <c r="A180" s="14"/>
      <c r="B180" s="243"/>
      <c r="C180" s="244"/>
      <c r="D180" s="234" t="s">
        <v>156</v>
      </c>
      <c r="E180" s="245" t="s">
        <v>1</v>
      </c>
      <c r="F180" s="246" t="s">
        <v>200</v>
      </c>
      <c r="G180" s="244"/>
      <c r="H180" s="247">
        <v>0.075999999999999998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156</v>
      </c>
      <c r="AU180" s="253" t="s">
        <v>84</v>
      </c>
      <c r="AV180" s="14" t="s">
        <v>84</v>
      </c>
      <c r="AW180" s="14" t="s">
        <v>30</v>
      </c>
      <c r="AX180" s="14" t="s">
        <v>74</v>
      </c>
      <c r="AY180" s="253" t="s">
        <v>148</v>
      </c>
    </row>
    <row r="181" s="13" customFormat="1">
      <c r="A181" s="13"/>
      <c r="B181" s="232"/>
      <c r="C181" s="233"/>
      <c r="D181" s="234" t="s">
        <v>156</v>
      </c>
      <c r="E181" s="235" t="s">
        <v>1</v>
      </c>
      <c r="F181" s="236" t="s">
        <v>181</v>
      </c>
      <c r="G181" s="233"/>
      <c r="H181" s="235" t="s">
        <v>1</v>
      </c>
      <c r="I181" s="237"/>
      <c r="J181" s="233"/>
      <c r="K181" s="233"/>
      <c r="L181" s="238"/>
      <c r="M181" s="239"/>
      <c r="N181" s="240"/>
      <c r="O181" s="240"/>
      <c r="P181" s="240"/>
      <c r="Q181" s="240"/>
      <c r="R181" s="240"/>
      <c r="S181" s="240"/>
      <c r="T181" s="241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2" t="s">
        <v>156</v>
      </c>
      <c r="AU181" s="242" t="s">
        <v>84</v>
      </c>
      <c r="AV181" s="13" t="s">
        <v>82</v>
      </c>
      <c r="AW181" s="13" t="s">
        <v>30</v>
      </c>
      <c r="AX181" s="13" t="s">
        <v>74</v>
      </c>
      <c r="AY181" s="242" t="s">
        <v>148</v>
      </c>
    </row>
    <row r="182" s="14" customFormat="1">
      <c r="A182" s="14"/>
      <c r="B182" s="243"/>
      <c r="C182" s="244"/>
      <c r="D182" s="234" t="s">
        <v>156</v>
      </c>
      <c r="E182" s="245" t="s">
        <v>1</v>
      </c>
      <c r="F182" s="246" t="s">
        <v>200</v>
      </c>
      <c r="G182" s="244"/>
      <c r="H182" s="247">
        <v>0.075999999999999998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156</v>
      </c>
      <c r="AU182" s="253" t="s">
        <v>84</v>
      </c>
      <c r="AV182" s="14" t="s">
        <v>84</v>
      </c>
      <c r="AW182" s="14" t="s">
        <v>30</v>
      </c>
      <c r="AX182" s="14" t="s">
        <v>74</v>
      </c>
      <c r="AY182" s="253" t="s">
        <v>148</v>
      </c>
    </row>
    <row r="183" s="16" customFormat="1">
      <c r="A183" s="16"/>
      <c r="B183" s="265"/>
      <c r="C183" s="266"/>
      <c r="D183" s="234" t="s">
        <v>156</v>
      </c>
      <c r="E183" s="267" t="s">
        <v>1</v>
      </c>
      <c r="F183" s="268" t="s">
        <v>178</v>
      </c>
      <c r="G183" s="266"/>
      <c r="H183" s="269">
        <v>0.152</v>
      </c>
      <c r="I183" s="270"/>
      <c r="J183" s="266"/>
      <c r="K183" s="266"/>
      <c r="L183" s="271"/>
      <c r="M183" s="272"/>
      <c r="N183" s="273"/>
      <c r="O183" s="273"/>
      <c r="P183" s="273"/>
      <c r="Q183" s="273"/>
      <c r="R183" s="273"/>
      <c r="S183" s="273"/>
      <c r="T183" s="274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75" t="s">
        <v>156</v>
      </c>
      <c r="AU183" s="275" t="s">
        <v>84</v>
      </c>
      <c r="AV183" s="16" t="s">
        <v>149</v>
      </c>
      <c r="AW183" s="16" t="s">
        <v>30</v>
      </c>
      <c r="AX183" s="16" t="s">
        <v>74</v>
      </c>
      <c r="AY183" s="275" t="s">
        <v>148</v>
      </c>
    </row>
    <row r="184" s="15" customFormat="1">
      <c r="A184" s="15"/>
      <c r="B184" s="254"/>
      <c r="C184" s="255"/>
      <c r="D184" s="234" t="s">
        <v>156</v>
      </c>
      <c r="E184" s="256" t="s">
        <v>1</v>
      </c>
      <c r="F184" s="257" t="s">
        <v>162</v>
      </c>
      <c r="G184" s="255"/>
      <c r="H184" s="258">
        <v>0.152</v>
      </c>
      <c r="I184" s="259"/>
      <c r="J184" s="255"/>
      <c r="K184" s="255"/>
      <c r="L184" s="260"/>
      <c r="M184" s="261"/>
      <c r="N184" s="262"/>
      <c r="O184" s="262"/>
      <c r="P184" s="262"/>
      <c r="Q184" s="262"/>
      <c r="R184" s="262"/>
      <c r="S184" s="262"/>
      <c r="T184" s="263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4" t="s">
        <v>156</v>
      </c>
      <c r="AU184" s="264" t="s">
        <v>84</v>
      </c>
      <c r="AV184" s="15" t="s">
        <v>155</v>
      </c>
      <c r="AW184" s="15" t="s">
        <v>30</v>
      </c>
      <c r="AX184" s="15" t="s">
        <v>82</v>
      </c>
      <c r="AY184" s="264" t="s">
        <v>148</v>
      </c>
    </row>
    <row r="185" s="2" customFormat="1" ht="21.75" customHeight="1">
      <c r="A185" s="39"/>
      <c r="B185" s="40"/>
      <c r="C185" s="276" t="s">
        <v>174</v>
      </c>
      <c r="D185" s="276" t="s">
        <v>183</v>
      </c>
      <c r="E185" s="277" t="s">
        <v>184</v>
      </c>
      <c r="F185" s="278" t="s">
        <v>185</v>
      </c>
      <c r="G185" s="279" t="s">
        <v>173</v>
      </c>
      <c r="H185" s="280">
        <v>0.056000000000000001</v>
      </c>
      <c r="I185" s="281"/>
      <c r="J185" s="282">
        <f>ROUND(I185*H185,2)</f>
        <v>0</v>
      </c>
      <c r="K185" s="278" t="s">
        <v>33</v>
      </c>
      <c r="L185" s="283"/>
      <c r="M185" s="284" t="s">
        <v>1</v>
      </c>
      <c r="N185" s="285" t="s">
        <v>39</v>
      </c>
      <c r="O185" s="92"/>
      <c r="P185" s="228">
        <f>O185*H185</f>
        <v>0</v>
      </c>
      <c r="Q185" s="228">
        <v>1</v>
      </c>
      <c r="R185" s="228">
        <f>Q185*H185</f>
        <v>0.056000000000000001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174</v>
      </c>
      <c r="AT185" s="230" t="s">
        <v>183</v>
      </c>
      <c r="AU185" s="230" t="s">
        <v>84</v>
      </c>
      <c r="AY185" s="18" t="s">
        <v>148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82</v>
      </c>
      <c r="BK185" s="231">
        <f>ROUND(I185*H185,2)</f>
        <v>0</v>
      </c>
      <c r="BL185" s="18" t="s">
        <v>155</v>
      </c>
      <c r="BM185" s="230" t="s">
        <v>201</v>
      </c>
    </row>
    <row r="186" s="2" customFormat="1">
      <c r="A186" s="39"/>
      <c r="B186" s="40"/>
      <c r="C186" s="41"/>
      <c r="D186" s="234" t="s">
        <v>187</v>
      </c>
      <c r="E186" s="41"/>
      <c r="F186" s="286" t="s">
        <v>188</v>
      </c>
      <c r="G186" s="41"/>
      <c r="H186" s="41"/>
      <c r="I186" s="287"/>
      <c r="J186" s="41"/>
      <c r="K186" s="41"/>
      <c r="L186" s="45"/>
      <c r="M186" s="288"/>
      <c r="N186" s="289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187</v>
      </c>
      <c r="AU186" s="18" t="s">
        <v>84</v>
      </c>
    </row>
    <row r="187" s="13" customFormat="1">
      <c r="A187" s="13"/>
      <c r="B187" s="232"/>
      <c r="C187" s="233"/>
      <c r="D187" s="234" t="s">
        <v>156</v>
      </c>
      <c r="E187" s="235" t="s">
        <v>1</v>
      </c>
      <c r="F187" s="236" t="s">
        <v>189</v>
      </c>
      <c r="G187" s="233"/>
      <c r="H187" s="235" t="s">
        <v>1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156</v>
      </c>
      <c r="AU187" s="242" t="s">
        <v>84</v>
      </c>
      <c r="AV187" s="13" t="s">
        <v>82</v>
      </c>
      <c r="AW187" s="13" t="s">
        <v>30</v>
      </c>
      <c r="AX187" s="13" t="s">
        <v>74</v>
      </c>
      <c r="AY187" s="242" t="s">
        <v>148</v>
      </c>
    </row>
    <row r="188" s="14" customFormat="1">
      <c r="A188" s="14"/>
      <c r="B188" s="243"/>
      <c r="C188" s="244"/>
      <c r="D188" s="234" t="s">
        <v>156</v>
      </c>
      <c r="E188" s="245" t="s">
        <v>1</v>
      </c>
      <c r="F188" s="246" t="s">
        <v>190</v>
      </c>
      <c r="G188" s="244"/>
      <c r="H188" s="247">
        <v>0.056000000000000001</v>
      </c>
      <c r="I188" s="248"/>
      <c r="J188" s="244"/>
      <c r="K188" s="244"/>
      <c r="L188" s="249"/>
      <c r="M188" s="250"/>
      <c r="N188" s="251"/>
      <c r="O188" s="251"/>
      <c r="P188" s="251"/>
      <c r="Q188" s="251"/>
      <c r="R188" s="251"/>
      <c r="S188" s="251"/>
      <c r="T188" s="25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3" t="s">
        <v>156</v>
      </c>
      <c r="AU188" s="253" t="s">
        <v>84</v>
      </c>
      <c r="AV188" s="14" t="s">
        <v>84</v>
      </c>
      <c r="AW188" s="14" t="s">
        <v>30</v>
      </c>
      <c r="AX188" s="14" t="s">
        <v>74</v>
      </c>
      <c r="AY188" s="253" t="s">
        <v>148</v>
      </c>
    </row>
    <row r="189" s="15" customFormat="1">
      <c r="A189" s="15"/>
      <c r="B189" s="254"/>
      <c r="C189" s="255"/>
      <c r="D189" s="234" t="s">
        <v>156</v>
      </c>
      <c r="E189" s="256" t="s">
        <v>1</v>
      </c>
      <c r="F189" s="257" t="s">
        <v>162</v>
      </c>
      <c r="G189" s="255"/>
      <c r="H189" s="258">
        <v>0.056000000000000001</v>
      </c>
      <c r="I189" s="259"/>
      <c r="J189" s="255"/>
      <c r="K189" s="255"/>
      <c r="L189" s="260"/>
      <c r="M189" s="261"/>
      <c r="N189" s="262"/>
      <c r="O189" s="262"/>
      <c r="P189" s="262"/>
      <c r="Q189" s="262"/>
      <c r="R189" s="262"/>
      <c r="S189" s="262"/>
      <c r="T189" s="263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4" t="s">
        <v>156</v>
      </c>
      <c r="AU189" s="264" t="s">
        <v>84</v>
      </c>
      <c r="AV189" s="15" t="s">
        <v>155</v>
      </c>
      <c r="AW189" s="15" t="s">
        <v>30</v>
      </c>
      <c r="AX189" s="15" t="s">
        <v>82</v>
      </c>
      <c r="AY189" s="264" t="s">
        <v>148</v>
      </c>
    </row>
    <row r="190" s="2" customFormat="1" ht="21.75" customHeight="1">
      <c r="A190" s="39"/>
      <c r="B190" s="40"/>
      <c r="C190" s="276" t="s">
        <v>202</v>
      </c>
      <c r="D190" s="276" t="s">
        <v>183</v>
      </c>
      <c r="E190" s="277" t="s">
        <v>191</v>
      </c>
      <c r="F190" s="278" t="s">
        <v>192</v>
      </c>
      <c r="G190" s="279" t="s">
        <v>173</v>
      </c>
      <c r="H190" s="280">
        <v>0.16400000000000001</v>
      </c>
      <c r="I190" s="281"/>
      <c r="J190" s="282">
        <f>ROUND(I190*H190,2)</f>
        <v>0</v>
      </c>
      <c r="K190" s="278" t="s">
        <v>33</v>
      </c>
      <c r="L190" s="283"/>
      <c r="M190" s="284" t="s">
        <v>1</v>
      </c>
      <c r="N190" s="285" t="s">
        <v>39</v>
      </c>
      <c r="O190" s="92"/>
      <c r="P190" s="228">
        <f>O190*H190</f>
        <v>0</v>
      </c>
      <c r="Q190" s="228">
        <v>1</v>
      </c>
      <c r="R190" s="228">
        <f>Q190*H190</f>
        <v>0.16400000000000001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174</v>
      </c>
      <c r="AT190" s="230" t="s">
        <v>183</v>
      </c>
      <c r="AU190" s="230" t="s">
        <v>84</v>
      </c>
      <c r="AY190" s="18" t="s">
        <v>148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82</v>
      </c>
      <c r="BK190" s="231">
        <f>ROUND(I190*H190,2)</f>
        <v>0</v>
      </c>
      <c r="BL190" s="18" t="s">
        <v>155</v>
      </c>
      <c r="BM190" s="230" t="s">
        <v>203</v>
      </c>
    </row>
    <row r="191" s="2" customFormat="1">
      <c r="A191" s="39"/>
      <c r="B191" s="40"/>
      <c r="C191" s="41"/>
      <c r="D191" s="234" t="s">
        <v>187</v>
      </c>
      <c r="E191" s="41"/>
      <c r="F191" s="286" t="s">
        <v>194</v>
      </c>
      <c r="G191" s="41"/>
      <c r="H191" s="41"/>
      <c r="I191" s="287"/>
      <c r="J191" s="41"/>
      <c r="K191" s="41"/>
      <c r="L191" s="45"/>
      <c r="M191" s="288"/>
      <c r="N191" s="289"/>
      <c r="O191" s="92"/>
      <c r="P191" s="92"/>
      <c r="Q191" s="92"/>
      <c r="R191" s="92"/>
      <c r="S191" s="92"/>
      <c r="T191" s="93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187</v>
      </c>
      <c r="AU191" s="18" t="s">
        <v>84</v>
      </c>
    </row>
    <row r="192" s="13" customFormat="1">
      <c r="A192" s="13"/>
      <c r="B192" s="232"/>
      <c r="C192" s="233"/>
      <c r="D192" s="234" t="s">
        <v>156</v>
      </c>
      <c r="E192" s="235" t="s">
        <v>1</v>
      </c>
      <c r="F192" s="236" t="s">
        <v>159</v>
      </c>
      <c r="G192" s="233"/>
      <c r="H192" s="235" t="s">
        <v>1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156</v>
      </c>
      <c r="AU192" s="242" t="s">
        <v>84</v>
      </c>
      <c r="AV192" s="13" t="s">
        <v>82</v>
      </c>
      <c r="AW192" s="13" t="s">
        <v>30</v>
      </c>
      <c r="AX192" s="13" t="s">
        <v>74</v>
      </c>
      <c r="AY192" s="242" t="s">
        <v>148</v>
      </c>
    </row>
    <row r="193" s="14" customFormat="1">
      <c r="A193" s="14"/>
      <c r="B193" s="243"/>
      <c r="C193" s="244"/>
      <c r="D193" s="234" t="s">
        <v>156</v>
      </c>
      <c r="E193" s="245" t="s">
        <v>1</v>
      </c>
      <c r="F193" s="246" t="s">
        <v>204</v>
      </c>
      <c r="G193" s="244"/>
      <c r="H193" s="247">
        <v>0.082000000000000003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156</v>
      </c>
      <c r="AU193" s="253" t="s">
        <v>84</v>
      </c>
      <c r="AV193" s="14" t="s">
        <v>84</v>
      </c>
      <c r="AW193" s="14" t="s">
        <v>30</v>
      </c>
      <c r="AX193" s="14" t="s">
        <v>74</v>
      </c>
      <c r="AY193" s="253" t="s">
        <v>148</v>
      </c>
    </row>
    <row r="194" s="13" customFormat="1">
      <c r="A194" s="13"/>
      <c r="B194" s="232"/>
      <c r="C194" s="233"/>
      <c r="D194" s="234" t="s">
        <v>156</v>
      </c>
      <c r="E194" s="235" t="s">
        <v>1</v>
      </c>
      <c r="F194" s="236" t="s">
        <v>197</v>
      </c>
      <c r="G194" s="233"/>
      <c r="H194" s="235" t="s">
        <v>1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156</v>
      </c>
      <c r="AU194" s="242" t="s">
        <v>84</v>
      </c>
      <c r="AV194" s="13" t="s">
        <v>82</v>
      </c>
      <c r="AW194" s="13" t="s">
        <v>30</v>
      </c>
      <c r="AX194" s="13" t="s">
        <v>74</v>
      </c>
      <c r="AY194" s="242" t="s">
        <v>148</v>
      </c>
    </row>
    <row r="195" s="14" customFormat="1">
      <c r="A195" s="14"/>
      <c r="B195" s="243"/>
      <c r="C195" s="244"/>
      <c r="D195" s="234" t="s">
        <v>156</v>
      </c>
      <c r="E195" s="245" t="s">
        <v>1</v>
      </c>
      <c r="F195" s="246" t="s">
        <v>204</v>
      </c>
      <c r="G195" s="244"/>
      <c r="H195" s="247">
        <v>0.082000000000000003</v>
      </c>
      <c r="I195" s="248"/>
      <c r="J195" s="244"/>
      <c r="K195" s="244"/>
      <c r="L195" s="249"/>
      <c r="M195" s="250"/>
      <c r="N195" s="251"/>
      <c r="O195" s="251"/>
      <c r="P195" s="251"/>
      <c r="Q195" s="251"/>
      <c r="R195" s="251"/>
      <c r="S195" s="251"/>
      <c r="T195" s="25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3" t="s">
        <v>156</v>
      </c>
      <c r="AU195" s="253" t="s">
        <v>84</v>
      </c>
      <c r="AV195" s="14" t="s">
        <v>84</v>
      </c>
      <c r="AW195" s="14" t="s">
        <v>30</v>
      </c>
      <c r="AX195" s="14" t="s">
        <v>74</v>
      </c>
      <c r="AY195" s="253" t="s">
        <v>148</v>
      </c>
    </row>
    <row r="196" s="15" customFormat="1">
      <c r="A196" s="15"/>
      <c r="B196" s="254"/>
      <c r="C196" s="255"/>
      <c r="D196" s="234" t="s">
        <v>156</v>
      </c>
      <c r="E196" s="256" t="s">
        <v>1</v>
      </c>
      <c r="F196" s="257" t="s">
        <v>162</v>
      </c>
      <c r="G196" s="255"/>
      <c r="H196" s="258">
        <v>0.16400000000000001</v>
      </c>
      <c r="I196" s="259"/>
      <c r="J196" s="255"/>
      <c r="K196" s="255"/>
      <c r="L196" s="260"/>
      <c r="M196" s="261"/>
      <c r="N196" s="262"/>
      <c r="O196" s="262"/>
      <c r="P196" s="262"/>
      <c r="Q196" s="262"/>
      <c r="R196" s="262"/>
      <c r="S196" s="262"/>
      <c r="T196" s="263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4" t="s">
        <v>156</v>
      </c>
      <c r="AU196" s="264" t="s">
        <v>84</v>
      </c>
      <c r="AV196" s="15" t="s">
        <v>155</v>
      </c>
      <c r="AW196" s="15" t="s">
        <v>30</v>
      </c>
      <c r="AX196" s="15" t="s">
        <v>82</v>
      </c>
      <c r="AY196" s="264" t="s">
        <v>148</v>
      </c>
    </row>
    <row r="197" s="2" customFormat="1" ht="24.15" customHeight="1">
      <c r="A197" s="39"/>
      <c r="B197" s="40"/>
      <c r="C197" s="219" t="s">
        <v>186</v>
      </c>
      <c r="D197" s="219" t="s">
        <v>151</v>
      </c>
      <c r="E197" s="220" t="s">
        <v>205</v>
      </c>
      <c r="F197" s="221" t="s">
        <v>206</v>
      </c>
      <c r="G197" s="222" t="s">
        <v>173</v>
      </c>
      <c r="H197" s="223">
        <v>0.13300000000000001</v>
      </c>
      <c r="I197" s="224"/>
      <c r="J197" s="225">
        <f>ROUND(I197*H197,2)</f>
        <v>0</v>
      </c>
      <c r="K197" s="221" t="s">
        <v>33</v>
      </c>
      <c r="L197" s="45"/>
      <c r="M197" s="226" t="s">
        <v>1</v>
      </c>
      <c r="N197" s="227" t="s">
        <v>39</v>
      </c>
      <c r="O197" s="92"/>
      <c r="P197" s="228">
        <f>O197*H197</f>
        <v>0</v>
      </c>
      <c r="Q197" s="228">
        <v>1.0900000000000001</v>
      </c>
      <c r="R197" s="228">
        <f>Q197*H197</f>
        <v>0.14497000000000002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155</v>
      </c>
      <c r="AT197" s="230" t="s">
        <v>151</v>
      </c>
      <c r="AU197" s="230" t="s">
        <v>84</v>
      </c>
      <c r="AY197" s="18" t="s">
        <v>148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82</v>
      </c>
      <c r="BK197" s="231">
        <f>ROUND(I197*H197,2)</f>
        <v>0</v>
      </c>
      <c r="BL197" s="18" t="s">
        <v>155</v>
      </c>
      <c r="BM197" s="230" t="s">
        <v>207</v>
      </c>
    </row>
    <row r="198" s="13" customFormat="1">
      <c r="A198" s="13"/>
      <c r="B198" s="232"/>
      <c r="C198" s="233"/>
      <c r="D198" s="234" t="s">
        <v>156</v>
      </c>
      <c r="E198" s="235" t="s">
        <v>1</v>
      </c>
      <c r="F198" s="236" t="s">
        <v>157</v>
      </c>
      <c r="G198" s="233"/>
      <c r="H198" s="235" t="s">
        <v>1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156</v>
      </c>
      <c r="AU198" s="242" t="s">
        <v>84</v>
      </c>
      <c r="AV198" s="13" t="s">
        <v>82</v>
      </c>
      <c r="AW198" s="13" t="s">
        <v>30</v>
      </c>
      <c r="AX198" s="13" t="s">
        <v>74</v>
      </c>
      <c r="AY198" s="242" t="s">
        <v>148</v>
      </c>
    </row>
    <row r="199" s="14" customFormat="1">
      <c r="A199" s="14"/>
      <c r="B199" s="243"/>
      <c r="C199" s="244"/>
      <c r="D199" s="234" t="s">
        <v>156</v>
      </c>
      <c r="E199" s="245" t="s">
        <v>1</v>
      </c>
      <c r="F199" s="246" t="s">
        <v>208</v>
      </c>
      <c r="G199" s="244"/>
      <c r="H199" s="247">
        <v>0.037999999999999999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156</v>
      </c>
      <c r="AU199" s="253" t="s">
        <v>84</v>
      </c>
      <c r="AV199" s="14" t="s">
        <v>84</v>
      </c>
      <c r="AW199" s="14" t="s">
        <v>30</v>
      </c>
      <c r="AX199" s="14" t="s">
        <v>74</v>
      </c>
      <c r="AY199" s="253" t="s">
        <v>148</v>
      </c>
    </row>
    <row r="200" s="16" customFormat="1">
      <c r="A200" s="16"/>
      <c r="B200" s="265"/>
      <c r="C200" s="266"/>
      <c r="D200" s="234" t="s">
        <v>156</v>
      </c>
      <c r="E200" s="267" t="s">
        <v>1</v>
      </c>
      <c r="F200" s="268" t="s">
        <v>178</v>
      </c>
      <c r="G200" s="266"/>
      <c r="H200" s="269">
        <v>0.037999999999999999</v>
      </c>
      <c r="I200" s="270"/>
      <c r="J200" s="266"/>
      <c r="K200" s="266"/>
      <c r="L200" s="271"/>
      <c r="M200" s="272"/>
      <c r="N200" s="273"/>
      <c r="O200" s="273"/>
      <c r="P200" s="273"/>
      <c r="Q200" s="273"/>
      <c r="R200" s="273"/>
      <c r="S200" s="273"/>
      <c r="T200" s="274"/>
      <c r="U200" s="16"/>
      <c r="V200" s="16"/>
      <c r="W200" s="16"/>
      <c r="X200" s="16"/>
      <c r="Y200" s="16"/>
      <c r="Z200" s="16"/>
      <c r="AA200" s="16"/>
      <c r="AB200" s="16"/>
      <c r="AC200" s="16"/>
      <c r="AD200" s="16"/>
      <c r="AE200" s="16"/>
      <c r="AT200" s="275" t="s">
        <v>156</v>
      </c>
      <c r="AU200" s="275" t="s">
        <v>84</v>
      </c>
      <c r="AV200" s="16" t="s">
        <v>149</v>
      </c>
      <c r="AW200" s="16" t="s">
        <v>30</v>
      </c>
      <c r="AX200" s="16" t="s">
        <v>74</v>
      </c>
      <c r="AY200" s="275" t="s">
        <v>148</v>
      </c>
    </row>
    <row r="201" s="13" customFormat="1">
      <c r="A201" s="13"/>
      <c r="B201" s="232"/>
      <c r="C201" s="233"/>
      <c r="D201" s="234" t="s">
        <v>156</v>
      </c>
      <c r="E201" s="235" t="s">
        <v>1</v>
      </c>
      <c r="F201" s="236" t="s">
        <v>209</v>
      </c>
      <c r="G201" s="233"/>
      <c r="H201" s="235" t="s">
        <v>1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156</v>
      </c>
      <c r="AU201" s="242" t="s">
        <v>84</v>
      </c>
      <c r="AV201" s="13" t="s">
        <v>82</v>
      </c>
      <c r="AW201" s="13" t="s">
        <v>30</v>
      </c>
      <c r="AX201" s="13" t="s">
        <v>74</v>
      </c>
      <c r="AY201" s="242" t="s">
        <v>148</v>
      </c>
    </row>
    <row r="202" s="14" customFormat="1">
      <c r="A202" s="14"/>
      <c r="B202" s="243"/>
      <c r="C202" s="244"/>
      <c r="D202" s="234" t="s">
        <v>156</v>
      </c>
      <c r="E202" s="245" t="s">
        <v>1</v>
      </c>
      <c r="F202" s="246" t="s">
        <v>210</v>
      </c>
      <c r="G202" s="244"/>
      <c r="H202" s="247">
        <v>0.028000000000000001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3" t="s">
        <v>156</v>
      </c>
      <c r="AU202" s="253" t="s">
        <v>84</v>
      </c>
      <c r="AV202" s="14" t="s">
        <v>84</v>
      </c>
      <c r="AW202" s="14" t="s">
        <v>30</v>
      </c>
      <c r="AX202" s="14" t="s">
        <v>74</v>
      </c>
      <c r="AY202" s="253" t="s">
        <v>148</v>
      </c>
    </row>
    <row r="203" s="13" customFormat="1">
      <c r="A203" s="13"/>
      <c r="B203" s="232"/>
      <c r="C203" s="233"/>
      <c r="D203" s="234" t="s">
        <v>156</v>
      </c>
      <c r="E203" s="235" t="s">
        <v>1</v>
      </c>
      <c r="F203" s="236" t="s">
        <v>211</v>
      </c>
      <c r="G203" s="233"/>
      <c r="H203" s="235" t="s">
        <v>1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156</v>
      </c>
      <c r="AU203" s="242" t="s">
        <v>84</v>
      </c>
      <c r="AV203" s="13" t="s">
        <v>82</v>
      </c>
      <c r="AW203" s="13" t="s">
        <v>30</v>
      </c>
      <c r="AX203" s="13" t="s">
        <v>74</v>
      </c>
      <c r="AY203" s="242" t="s">
        <v>148</v>
      </c>
    </row>
    <row r="204" s="14" customFormat="1">
      <c r="A204" s="14"/>
      <c r="B204" s="243"/>
      <c r="C204" s="244"/>
      <c r="D204" s="234" t="s">
        <v>156</v>
      </c>
      <c r="E204" s="245" t="s">
        <v>1</v>
      </c>
      <c r="F204" s="246" t="s">
        <v>212</v>
      </c>
      <c r="G204" s="244"/>
      <c r="H204" s="247">
        <v>0.048000000000000001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156</v>
      </c>
      <c r="AU204" s="253" t="s">
        <v>84</v>
      </c>
      <c r="AV204" s="14" t="s">
        <v>84</v>
      </c>
      <c r="AW204" s="14" t="s">
        <v>30</v>
      </c>
      <c r="AX204" s="14" t="s">
        <v>74</v>
      </c>
      <c r="AY204" s="253" t="s">
        <v>148</v>
      </c>
    </row>
    <row r="205" s="16" customFormat="1">
      <c r="A205" s="16"/>
      <c r="B205" s="265"/>
      <c r="C205" s="266"/>
      <c r="D205" s="234" t="s">
        <v>156</v>
      </c>
      <c r="E205" s="267" t="s">
        <v>1</v>
      </c>
      <c r="F205" s="268" t="s">
        <v>178</v>
      </c>
      <c r="G205" s="266"/>
      <c r="H205" s="269">
        <v>0.075999999999999998</v>
      </c>
      <c r="I205" s="270"/>
      <c r="J205" s="266"/>
      <c r="K205" s="266"/>
      <c r="L205" s="271"/>
      <c r="M205" s="272"/>
      <c r="N205" s="273"/>
      <c r="O205" s="273"/>
      <c r="P205" s="273"/>
      <c r="Q205" s="273"/>
      <c r="R205" s="273"/>
      <c r="S205" s="273"/>
      <c r="T205" s="274"/>
      <c r="U205" s="16"/>
      <c r="V205" s="16"/>
      <c r="W205" s="16"/>
      <c r="X205" s="16"/>
      <c r="Y205" s="16"/>
      <c r="Z205" s="16"/>
      <c r="AA205" s="16"/>
      <c r="AB205" s="16"/>
      <c r="AC205" s="16"/>
      <c r="AD205" s="16"/>
      <c r="AE205" s="16"/>
      <c r="AT205" s="275" t="s">
        <v>156</v>
      </c>
      <c r="AU205" s="275" t="s">
        <v>84</v>
      </c>
      <c r="AV205" s="16" t="s">
        <v>149</v>
      </c>
      <c r="AW205" s="16" t="s">
        <v>30</v>
      </c>
      <c r="AX205" s="16" t="s">
        <v>74</v>
      </c>
      <c r="AY205" s="275" t="s">
        <v>148</v>
      </c>
    </row>
    <row r="206" s="14" customFormat="1">
      <c r="A206" s="14"/>
      <c r="B206" s="243"/>
      <c r="C206" s="244"/>
      <c r="D206" s="234" t="s">
        <v>156</v>
      </c>
      <c r="E206" s="245" t="s">
        <v>1</v>
      </c>
      <c r="F206" s="246" t="s">
        <v>213</v>
      </c>
      <c r="G206" s="244"/>
      <c r="H206" s="247">
        <v>0.019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156</v>
      </c>
      <c r="AU206" s="253" t="s">
        <v>84</v>
      </c>
      <c r="AV206" s="14" t="s">
        <v>84</v>
      </c>
      <c r="AW206" s="14" t="s">
        <v>30</v>
      </c>
      <c r="AX206" s="14" t="s">
        <v>74</v>
      </c>
      <c r="AY206" s="253" t="s">
        <v>148</v>
      </c>
    </row>
    <row r="207" s="15" customFormat="1">
      <c r="A207" s="15"/>
      <c r="B207" s="254"/>
      <c r="C207" s="255"/>
      <c r="D207" s="234" t="s">
        <v>156</v>
      </c>
      <c r="E207" s="256" t="s">
        <v>1</v>
      </c>
      <c r="F207" s="257" t="s">
        <v>162</v>
      </c>
      <c r="G207" s="255"/>
      <c r="H207" s="258">
        <v>0.13300000000000001</v>
      </c>
      <c r="I207" s="259"/>
      <c r="J207" s="255"/>
      <c r="K207" s="255"/>
      <c r="L207" s="260"/>
      <c r="M207" s="261"/>
      <c r="N207" s="262"/>
      <c r="O207" s="262"/>
      <c r="P207" s="262"/>
      <c r="Q207" s="262"/>
      <c r="R207" s="262"/>
      <c r="S207" s="262"/>
      <c r="T207" s="263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4" t="s">
        <v>156</v>
      </c>
      <c r="AU207" s="264" t="s">
        <v>84</v>
      </c>
      <c r="AV207" s="15" t="s">
        <v>155</v>
      </c>
      <c r="AW207" s="15" t="s">
        <v>30</v>
      </c>
      <c r="AX207" s="15" t="s">
        <v>82</v>
      </c>
      <c r="AY207" s="264" t="s">
        <v>148</v>
      </c>
    </row>
    <row r="208" s="2" customFormat="1" ht="24.15" customHeight="1">
      <c r="A208" s="39"/>
      <c r="B208" s="40"/>
      <c r="C208" s="219" t="s">
        <v>214</v>
      </c>
      <c r="D208" s="219" t="s">
        <v>151</v>
      </c>
      <c r="E208" s="220" t="s">
        <v>205</v>
      </c>
      <c r="F208" s="221" t="s">
        <v>206</v>
      </c>
      <c r="G208" s="222" t="s">
        <v>173</v>
      </c>
      <c r="H208" s="223">
        <v>0.075999999999999998</v>
      </c>
      <c r="I208" s="224"/>
      <c r="J208" s="225">
        <f>ROUND(I208*H208,2)</f>
        <v>0</v>
      </c>
      <c r="K208" s="221" t="s">
        <v>33</v>
      </c>
      <c r="L208" s="45"/>
      <c r="M208" s="226" t="s">
        <v>1</v>
      </c>
      <c r="N208" s="227" t="s">
        <v>39</v>
      </c>
      <c r="O208" s="92"/>
      <c r="P208" s="228">
        <f>O208*H208</f>
        <v>0</v>
      </c>
      <c r="Q208" s="228">
        <v>1.0900000000000001</v>
      </c>
      <c r="R208" s="228">
        <f>Q208*H208</f>
        <v>0.082840000000000011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155</v>
      </c>
      <c r="AT208" s="230" t="s">
        <v>151</v>
      </c>
      <c r="AU208" s="230" t="s">
        <v>84</v>
      </c>
      <c r="AY208" s="18" t="s">
        <v>148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82</v>
      </c>
      <c r="BK208" s="231">
        <f>ROUND(I208*H208,2)</f>
        <v>0</v>
      </c>
      <c r="BL208" s="18" t="s">
        <v>155</v>
      </c>
      <c r="BM208" s="230" t="s">
        <v>215</v>
      </c>
    </row>
    <row r="209" s="13" customFormat="1">
      <c r="A209" s="13"/>
      <c r="B209" s="232"/>
      <c r="C209" s="233"/>
      <c r="D209" s="234" t="s">
        <v>156</v>
      </c>
      <c r="E209" s="235" t="s">
        <v>1</v>
      </c>
      <c r="F209" s="236" t="s">
        <v>209</v>
      </c>
      <c r="G209" s="233"/>
      <c r="H209" s="235" t="s">
        <v>1</v>
      </c>
      <c r="I209" s="237"/>
      <c r="J209" s="233"/>
      <c r="K209" s="233"/>
      <c r="L209" s="238"/>
      <c r="M209" s="239"/>
      <c r="N209" s="240"/>
      <c r="O209" s="240"/>
      <c r="P209" s="240"/>
      <c r="Q209" s="240"/>
      <c r="R209" s="240"/>
      <c r="S209" s="240"/>
      <c r="T209" s="24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2" t="s">
        <v>156</v>
      </c>
      <c r="AU209" s="242" t="s">
        <v>84</v>
      </c>
      <c r="AV209" s="13" t="s">
        <v>82</v>
      </c>
      <c r="AW209" s="13" t="s">
        <v>30</v>
      </c>
      <c r="AX209" s="13" t="s">
        <v>74</v>
      </c>
      <c r="AY209" s="242" t="s">
        <v>148</v>
      </c>
    </row>
    <row r="210" s="14" customFormat="1">
      <c r="A210" s="14"/>
      <c r="B210" s="243"/>
      <c r="C210" s="244"/>
      <c r="D210" s="234" t="s">
        <v>156</v>
      </c>
      <c r="E210" s="245" t="s">
        <v>1</v>
      </c>
      <c r="F210" s="246" t="s">
        <v>210</v>
      </c>
      <c r="G210" s="244"/>
      <c r="H210" s="247">
        <v>0.028000000000000001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3" t="s">
        <v>156</v>
      </c>
      <c r="AU210" s="253" t="s">
        <v>84</v>
      </c>
      <c r="AV210" s="14" t="s">
        <v>84</v>
      </c>
      <c r="AW210" s="14" t="s">
        <v>30</v>
      </c>
      <c r="AX210" s="14" t="s">
        <v>74</v>
      </c>
      <c r="AY210" s="253" t="s">
        <v>148</v>
      </c>
    </row>
    <row r="211" s="13" customFormat="1">
      <c r="A211" s="13"/>
      <c r="B211" s="232"/>
      <c r="C211" s="233"/>
      <c r="D211" s="234" t="s">
        <v>156</v>
      </c>
      <c r="E211" s="235" t="s">
        <v>1</v>
      </c>
      <c r="F211" s="236" t="s">
        <v>211</v>
      </c>
      <c r="G211" s="233"/>
      <c r="H211" s="235" t="s">
        <v>1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156</v>
      </c>
      <c r="AU211" s="242" t="s">
        <v>84</v>
      </c>
      <c r="AV211" s="13" t="s">
        <v>82</v>
      </c>
      <c r="AW211" s="13" t="s">
        <v>30</v>
      </c>
      <c r="AX211" s="13" t="s">
        <v>74</v>
      </c>
      <c r="AY211" s="242" t="s">
        <v>148</v>
      </c>
    </row>
    <row r="212" s="14" customFormat="1">
      <c r="A212" s="14"/>
      <c r="B212" s="243"/>
      <c r="C212" s="244"/>
      <c r="D212" s="234" t="s">
        <v>156</v>
      </c>
      <c r="E212" s="245" t="s">
        <v>1</v>
      </c>
      <c r="F212" s="246" t="s">
        <v>212</v>
      </c>
      <c r="G212" s="244"/>
      <c r="H212" s="247">
        <v>0.048000000000000001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3" t="s">
        <v>156</v>
      </c>
      <c r="AU212" s="253" t="s">
        <v>84</v>
      </c>
      <c r="AV212" s="14" t="s">
        <v>84</v>
      </c>
      <c r="AW212" s="14" t="s">
        <v>30</v>
      </c>
      <c r="AX212" s="14" t="s">
        <v>74</v>
      </c>
      <c r="AY212" s="253" t="s">
        <v>148</v>
      </c>
    </row>
    <row r="213" s="15" customFormat="1">
      <c r="A213" s="15"/>
      <c r="B213" s="254"/>
      <c r="C213" s="255"/>
      <c r="D213" s="234" t="s">
        <v>156</v>
      </c>
      <c r="E213" s="256" t="s">
        <v>1</v>
      </c>
      <c r="F213" s="257" t="s">
        <v>162</v>
      </c>
      <c r="G213" s="255"/>
      <c r="H213" s="258">
        <v>0.075999999999999998</v>
      </c>
      <c r="I213" s="259"/>
      <c r="J213" s="255"/>
      <c r="K213" s="255"/>
      <c r="L213" s="260"/>
      <c r="M213" s="261"/>
      <c r="N213" s="262"/>
      <c r="O213" s="262"/>
      <c r="P213" s="262"/>
      <c r="Q213" s="262"/>
      <c r="R213" s="262"/>
      <c r="S213" s="262"/>
      <c r="T213" s="263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4" t="s">
        <v>156</v>
      </c>
      <c r="AU213" s="264" t="s">
        <v>84</v>
      </c>
      <c r="AV213" s="15" t="s">
        <v>155</v>
      </c>
      <c r="AW213" s="15" t="s">
        <v>30</v>
      </c>
      <c r="AX213" s="15" t="s">
        <v>82</v>
      </c>
      <c r="AY213" s="264" t="s">
        <v>148</v>
      </c>
    </row>
    <row r="214" s="2" customFormat="1" ht="33" customHeight="1">
      <c r="A214" s="39"/>
      <c r="B214" s="40"/>
      <c r="C214" s="219" t="s">
        <v>193</v>
      </c>
      <c r="D214" s="219" t="s">
        <v>151</v>
      </c>
      <c r="E214" s="220" t="s">
        <v>216</v>
      </c>
      <c r="F214" s="221" t="s">
        <v>217</v>
      </c>
      <c r="G214" s="222" t="s">
        <v>165</v>
      </c>
      <c r="H214" s="223">
        <v>2</v>
      </c>
      <c r="I214" s="224"/>
      <c r="J214" s="225">
        <f>ROUND(I214*H214,2)</f>
        <v>0</v>
      </c>
      <c r="K214" s="221" t="s">
        <v>33</v>
      </c>
      <c r="L214" s="45"/>
      <c r="M214" s="226" t="s">
        <v>1</v>
      </c>
      <c r="N214" s="227" t="s">
        <v>39</v>
      </c>
      <c r="O214" s="92"/>
      <c r="P214" s="228">
        <f>O214*H214</f>
        <v>0</v>
      </c>
      <c r="Q214" s="228">
        <v>0.012178</v>
      </c>
      <c r="R214" s="228">
        <f>Q214*H214</f>
        <v>0.024355999999999999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155</v>
      </c>
      <c r="AT214" s="230" t="s">
        <v>151</v>
      </c>
      <c r="AU214" s="230" t="s">
        <v>84</v>
      </c>
      <c r="AY214" s="18" t="s">
        <v>148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82</v>
      </c>
      <c r="BK214" s="231">
        <f>ROUND(I214*H214,2)</f>
        <v>0</v>
      </c>
      <c r="BL214" s="18" t="s">
        <v>155</v>
      </c>
      <c r="BM214" s="230" t="s">
        <v>218</v>
      </c>
    </row>
    <row r="215" s="13" customFormat="1">
      <c r="A215" s="13"/>
      <c r="B215" s="232"/>
      <c r="C215" s="233"/>
      <c r="D215" s="234" t="s">
        <v>156</v>
      </c>
      <c r="E215" s="235" t="s">
        <v>1</v>
      </c>
      <c r="F215" s="236" t="s">
        <v>219</v>
      </c>
      <c r="G215" s="233"/>
      <c r="H215" s="235" t="s">
        <v>1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156</v>
      </c>
      <c r="AU215" s="242" t="s">
        <v>84</v>
      </c>
      <c r="AV215" s="13" t="s">
        <v>82</v>
      </c>
      <c r="AW215" s="13" t="s">
        <v>30</v>
      </c>
      <c r="AX215" s="13" t="s">
        <v>74</v>
      </c>
      <c r="AY215" s="242" t="s">
        <v>148</v>
      </c>
    </row>
    <row r="216" s="14" customFormat="1">
      <c r="A216" s="14"/>
      <c r="B216" s="243"/>
      <c r="C216" s="244"/>
      <c r="D216" s="234" t="s">
        <v>156</v>
      </c>
      <c r="E216" s="245" t="s">
        <v>1</v>
      </c>
      <c r="F216" s="246" t="s">
        <v>220</v>
      </c>
      <c r="G216" s="244"/>
      <c r="H216" s="247">
        <v>2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156</v>
      </c>
      <c r="AU216" s="253" t="s">
        <v>84</v>
      </c>
      <c r="AV216" s="14" t="s">
        <v>84</v>
      </c>
      <c r="AW216" s="14" t="s">
        <v>30</v>
      </c>
      <c r="AX216" s="14" t="s">
        <v>74</v>
      </c>
      <c r="AY216" s="253" t="s">
        <v>148</v>
      </c>
    </row>
    <row r="217" s="15" customFormat="1">
      <c r="A217" s="15"/>
      <c r="B217" s="254"/>
      <c r="C217" s="255"/>
      <c r="D217" s="234" t="s">
        <v>156</v>
      </c>
      <c r="E217" s="256" t="s">
        <v>1</v>
      </c>
      <c r="F217" s="257" t="s">
        <v>162</v>
      </c>
      <c r="G217" s="255"/>
      <c r="H217" s="258">
        <v>2</v>
      </c>
      <c r="I217" s="259"/>
      <c r="J217" s="255"/>
      <c r="K217" s="255"/>
      <c r="L217" s="260"/>
      <c r="M217" s="261"/>
      <c r="N217" s="262"/>
      <c r="O217" s="262"/>
      <c r="P217" s="262"/>
      <c r="Q217" s="262"/>
      <c r="R217" s="262"/>
      <c r="S217" s="262"/>
      <c r="T217" s="263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4" t="s">
        <v>156</v>
      </c>
      <c r="AU217" s="264" t="s">
        <v>84</v>
      </c>
      <c r="AV217" s="15" t="s">
        <v>155</v>
      </c>
      <c r="AW217" s="15" t="s">
        <v>30</v>
      </c>
      <c r="AX217" s="15" t="s">
        <v>82</v>
      </c>
      <c r="AY217" s="264" t="s">
        <v>148</v>
      </c>
    </row>
    <row r="218" s="2" customFormat="1" ht="33" customHeight="1">
      <c r="A218" s="39"/>
      <c r="B218" s="40"/>
      <c r="C218" s="219" t="s">
        <v>221</v>
      </c>
      <c r="D218" s="219" t="s">
        <v>151</v>
      </c>
      <c r="E218" s="220" t="s">
        <v>222</v>
      </c>
      <c r="F218" s="221" t="s">
        <v>223</v>
      </c>
      <c r="G218" s="222" t="s">
        <v>154</v>
      </c>
      <c r="H218" s="223">
        <v>3.7799999999999998</v>
      </c>
      <c r="I218" s="224"/>
      <c r="J218" s="225">
        <f>ROUND(I218*H218,2)</f>
        <v>0</v>
      </c>
      <c r="K218" s="221" t="s">
        <v>33</v>
      </c>
      <c r="L218" s="45"/>
      <c r="M218" s="226" t="s">
        <v>1</v>
      </c>
      <c r="N218" s="227" t="s">
        <v>39</v>
      </c>
      <c r="O218" s="92"/>
      <c r="P218" s="228">
        <f>O218*H218</f>
        <v>0</v>
      </c>
      <c r="Q218" s="228">
        <v>0.044839999999999998</v>
      </c>
      <c r="R218" s="228">
        <f>Q218*H218</f>
        <v>0.16949519999999999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155</v>
      </c>
      <c r="AT218" s="230" t="s">
        <v>151</v>
      </c>
      <c r="AU218" s="230" t="s">
        <v>84</v>
      </c>
      <c r="AY218" s="18" t="s">
        <v>148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82</v>
      </c>
      <c r="BK218" s="231">
        <f>ROUND(I218*H218,2)</f>
        <v>0</v>
      </c>
      <c r="BL218" s="18" t="s">
        <v>155</v>
      </c>
      <c r="BM218" s="230" t="s">
        <v>224</v>
      </c>
    </row>
    <row r="219" s="13" customFormat="1">
      <c r="A219" s="13"/>
      <c r="B219" s="232"/>
      <c r="C219" s="233"/>
      <c r="D219" s="234" t="s">
        <v>156</v>
      </c>
      <c r="E219" s="235" t="s">
        <v>1</v>
      </c>
      <c r="F219" s="236" t="s">
        <v>225</v>
      </c>
      <c r="G219" s="233"/>
      <c r="H219" s="235" t="s">
        <v>1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156</v>
      </c>
      <c r="AU219" s="242" t="s">
        <v>84</v>
      </c>
      <c r="AV219" s="13" t="s">
        <v>82</v>
      </c>
      <c r="AW219" s="13" t="s">
        <v>30</v>
      </c>
      <c r="AX219" s="13" t="s">
        <v>74</v>
      </c>
      <c r="AY219" s="242" t="s">
        <v>148</v>
      </c>
    </row>
    <row r="220" s="13" customFormat="1">
      <c r="A220" s="13"/>
      <c r="B220" s="232"/>
      <c r="C220" s="233"/>
      <c r="D220" s="234" t="s">
        <v>156</v>
      </c>
      <c r="E220" s="235" t="s">
        <v>1</v>
      </c>
      <c r="F220" s="236" t="s">
        <v>226</v>
      </c>
      <c r="G220" s="233"/>
      <c r="H220" s="235" t="s">
        <v>1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156</v>
      </c>
      <c r="AU220" s="242" t="s">
        <v>84</v>
      </c>
      <c r="AV220" s="13" t="s">
        <v>82</v>
      </c>
      <c r="AW220" s="13" t="s">
        <v>30</v>
      </c>
      <c r="AX220" s="13" t="s">
        <v>74</v>
      </c>
      <c r="AY220" s="242" t="s">
        <v>148</v>
      </c>
    </row>
    <row r="221" s="14" customFormat="1">
      <c r="A221" s="14"/>
      <c r="B221" s="243"/>
      <c r="C221" s="244"/>
      <c r="D221" s="234" t="s">
        <v>156</v>
      </c>
      <c r="E221" s="245" t="s">
        <v>1</v>
      </c>
      <c r="F221" s="246" t="s">
        <v>227</v>
      </c>
      <c r="G221" s="244"/>
      <c r="H221" s="247">
        <v>3.7799999999999998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156</v>
      </c>
      <c r="AU221" s="253" t="s">
        <v>84</v>
      </c>
      <c r="AV221" s="14" t="s">
        <v>84</v>
      </c>
      <c r="AW221" s="14" t="s">
        <v>30</v>
      </c>
      <c r="AX221" s="14" t="s">
        <v>74</v>
      </c>
      <c r="AY221" s="253" t="s">
        <v>148</v>
      </c>
    </row>
    <row r="222" s="15" customFormat="1">
      <c r="A222" s="15"/>
      <c r="B222" s="254"/>
      <c r="C222" s="255"/>
      <c r="D222" s="234" t="s">
        <v>156</v>
      </c>
      <c r="E222" s="256" t="s">
        <v>1</v>
      </c>
      <c r="F222" s="257" t="s">
        <v>162</v>
      </c>
      <c r="G222" s="255"/>
      <c r="H222" s="258">
        <v>3.7799999999999998</v>
      </c>
      <c r="I222" s="259"/>
      <c r="J222" s="255"/>
      <c r="K222" s="255"/>
      <c r="L222" s="260"/>
      <c r="M222" s="261"/>
      <c r="N222" s="262"/>
      <c r="O222" s="262"/>
      <c r="P222" s="262"/>
      <c r="Q222" s="262"/>
      <c r="R222" s="262"/>
      <c r="S222" s="262"/>
      <c r="T222" s="263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4" t="s">
        <v>156</v>
      </c>
      <c r="AU222" s="264" t="s">
        <v>84</v>
      </c>
      <c r="AV222" s="15" t="s">
        <v>155</v>
      </c>
      <c r="AW222" s="15" t="s">
        <v>30</v>
      </c>
      <c r="AX222" s="15" t="s">
        <v>82</v>
      </c>
      <c r="AY222" s="264" t="s">
        <v>148</v>
      </c>
    </row>
    <row r="223" s="2" customFormat="1" ht="33" customHeight="1">
      <c r="A223" s="39"/>
      <c r="B223" s="40"/>
      <c r="C223" s="219" t="s">
        <v>207</v>
      </c>
      <c r="D223" s="219" t="s">
        <v>151</v>
      </c>
      <c r="E223" s="220" t="s">
        <v>228</v>
      </c>
      <c r="F223" s="221" t="s">
        <v>229</v>
      </c>
      <c r="G223" s="222" t="s">
        <v>154</v>
      </c>
      <c r="H223" s="223">
        <v>2.7450000000000001</v>
      </c>
      <c r="I223" s="224"/>
      <c r="J223" s="225">
        <f>ROUND(I223*H223,2)</f>
        <v>0</v>
      </c>
      <c r="K223" s="221" t="s">
        <v>33</v>
      </c>
      <c r="L223" s="45"/>
      <c r="M223" s="226" t="s">
        <v>1</v>
      </c>
      <c r="N223" s="227" t="s">
        <v>39</v>
      </c>
      <c r="O223" s="92"/>
      <c r="P223" s="228">
        <f>O223*H223</f>
        <v>0</v>
      </c>
      <c r="Q223" s="228">
        <v>0.061969999999999997</v>
      </c>
      <c r="R223" s="228">
        <f>Q223*H223</f>
        <v>0.17010765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155</v>
      </c>
      <c r="AT223" s="230" t="s">
        <v>151</v>
      </c>
      <c r="AU223" s="230" t="s">
        <v>84</v>
      </c>
      <c r="AY223" s="18" t="s">
        <v>148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82</v>
      </c>
      <c r="BK223" s="231">
        <f>ROUND(I223*H223,2)</f>
        <v>0</v>
      </c>
      <c r="BL223" s="18" t="s">
        <v>155</v>
      </c>
      <c r="BM223" s="230" t="s">
        <v>230</v>
      </c>
    </row>
    <row r="224" s="14" customFormat="1">
      <c r="A224" s="14"/>
      <c r="B224" s="243"/>
      <c r="C224" s="244"/>
      <c r="D224" s="234" t="s">
        <v>156</v>
      </c>
      <c r="E224" s="245" t="s">
        <v>1</v>
      </c>
      <c r="F224" s="246" t="s">
        <v>231</v>
      </c>
      <c r="G224" s="244"/>
      <c r="H224" s="247">
        <v>2.7450000000000001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3" t="s">
        <v>156</v>
      </c>
      <c r="AU224" s="253" t="s">
        <v>84</v>
      </c>
      <c r="AV224" s="14" t="s">
        <v>84</v>
      </c>
      <c r="AW224" s="14" t="s">
        <v>30</v>
      </c>
      <c r="AX224" s="14" t="s">
        <v>74</v>
      </c>
      <c r="AY224" s="253" t="s">
        <v>148</v>
      </c>
    </row>
    <row r="225" s="15" customFormat="1">
      <c r="A225" s="15"/>
      <c r="B225" s="254"/>
      <c r="C225" s="255"/>
      <c r="D225" s="234" t="s">
        <v>156</v>
      </c>
      <c r="E225" s="256" t="s">
        <v>1</v>
      </c>
      <c r="F225" s="257" t="s">
        <v>162</v>
      </c>
      <c r="G225" s="255"/>
      <c r="H225" s="258">
        <v>2.7450000000000001</v>
      </c>
      <c r="I225" s="259"/>
      <c r="J225" s="255"/>
      <c r="K225" s="255"/>
      <c r="L225" s="260"/>
      <c r="M225" s="261"/>
      <c r="N225" s="262"/>
      <c r="O225" s="262"/>
      <c r="P225" s="262"/>
      <c r="Q225" s="262"/>
      <c r="R225" s="262"/>
      <c r="S225" s="262"/>
      <c r="T225" s="263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4" t="s">
        <v>156</v>
      </c>
      <c r="AU225" s="264" t="s">
        <v>84</v>
      </c>
      <c r="AV225" s="15" t="s">
        <v>155</v>
      </c>
      <c r="AW225" s="15" t="s">
        <v>30</v>
      </c>
      <c r="AX225" s="15" t="s">
        <v>82</v>
      </c>
      <c r="AY225" s="264" t="s">
        <v>148</v>
      </c>
    </row>
    <row r="226" s="2" customFormat="1" ht="33" customHeight="1">
      <c r="A226" s="39"/>
      <c r="B226" s="40"/>
      <c r="C226" s="219" t="s">
        <v>8</v>
      </c>
      <c r="D226" s="219" t="s">
        <v>151</v>
      </c>
      <c r="E226" s="220" t="s">
        <v>232</v>
      </c>
      <c r="F226" s="221" t="s">
        <v>233</v>
      </c>
      <c r="G226" s="222" t="s">
        <v>154</v>
      </c>
      <c r="H226" s="223">
        <v>9.4670000000000005</v>
      </c>
      <c r="I226" s="224"/>
      <c r="J226" s="225">
        <f>ROUND(I226*H226,2)</f>
        <v>0</v>
      </c>
      <c r="K226" s="221" t="s">
        <v>33</v>
      </c>
      <c r="L226" s="45"/>
      <c r="M226" s="226" t="s">
        <v>1</v>
      </c>
      <c r="N226" s="227" t="s">
        <v>39</v>
      </c>
      <c r="O226" s="92"/>
      <c r="P226" s="228">
        <f>O226*H226</f>
        <v>0</v>
      </c>
      <c r="Q226" s="228">
        <v>0.079210000000000003</v>
      </c>
      <c r="R226" s="228">
        <f>Q226*H226</f>
        <v>0.74988107000000004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155</v>
      </c>
      <c r="AT226" s="230" t="s">
        <v>151</v>
      </c>
      <c r="AU226" s="230" t="s">
        <v>84</v>
      </c>
      <c r="AY226" s="18" t="s">
        <v>148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82</v>
      </c>
      <c r="BK226" s="231">
        <f>ROUND(I226*H226,2)</f>
        <v>0</v>
      </c>
      <c r="BL226" s="18" t="s">
        <v>155</v>
      </c>
      <c r="BM226" s="230" t="s">
        <v>234</v>
      </c>
    </row>
    <row r="227" s="13" customFormat="1">
      <c r="A227" s="13"/>
      <c r="B227" s="232"/>
      <c r="C227" s="233"/>
      <c r="D227" s="234" t="s">
        <v>156</v>
      </c>
      <c r="E227" s="235" t="s">
        <v>1</v>
      </c>
      <c r="F227" s="236" t="s">
        <v>157</v>
      </c>
      <c r="G227" s="233"/>
      <c r="H227" s="235" t="s">
        <v>1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156</v>
      </c>
      <c r="AU227" s="242" t="s">
        <v>84</v>
      </c>
      <c r="AV227" s="13" t="s">
        <v>82</v>
      </c>
      <c r="AW227" s="13" t="s">
        <v>30</v>
      </c>
      <c r="AX227" s="13" t="s">
        <v>74</v>
      </c>
      <c r="AY227" s="242" t="s">
        <v>148</v>
      </c>
    </row>
    <row r="228" s="14" customFormat="1">
      <c r="A228" s="14"/>
      <c r="B228" s="243"/>
      <c r="C228" s="244"/>
      <c r="D228" s="234" t="s">
        <v>156</v>
      </c>
      <c r="E228" s="245" t="s">
        <v>1</v>
      </c>
      <c r="F228" s="246" t="s">
        <v>235</v>
      </c>
      <c r="G228" s="244"/>
      <c r="H228" s="247">
        <v>4.4169999999999998</v>
      </c>
      <c r="I228" s="248"/>
      <c r="J228" s="244"/>
      <c r="K228" s="244"/>
      <c r="L228" s="249"/>
      <c r="M228" s="250"/>
      <c r="N228" s="251"/>
      <c r="O228" s="251"/>
      <c r="P228" s="251"/>
      <c r="Q228" s="251"/>
      <c r="R228" s="251"/>
      <c r="S228" s="251"/>
      <c r="T228" s="25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3" t="s">
        <v>156</v>
      </c>
      <c r="AU228" s="253" t="s">
        <v>84</v>
      </c>
      <c r="AV228" s="14" t="s">
        <v>84</v>
      </c>
      <c r="AW228" s="14" t="s">
        <v>30</v>
      </c>
      <c r="AX228" s="14" t="s">
        <v>74</v>
      </c>
      <c r="AY228" s="253" t="s">
        <v>148</v>
      </c>
    </row>
    <row r="229" s="13" customFormat="1">
      <c r="A229" s="13"/>
      <c r="B229" s="232"/>
      <c r="C229" s="233"/>
      <c r="D229" s="234" t="s">
        <v>156</v>
      </c>
      <c r="E229" s="235" t="s">
        <v>1</v>
      </c>
      <c r="F229" s="236" t="s">
        <v>236</v>
      </c>
      <c r="G229" s="233"/>
      <c r="H229" s="235" t="s">
        <v>1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156</v>
      </c>
      <c r="AU229" s="242" t="s">
        <v>84</v>
      </c>
      <c r="AV229" s="13" t="s">
        <v>82</v>
      </c>
      <c r="AW229" s="13" t="s">
        <v>30</v>
      </c>
      <c r="AX229" s="13" t="s">
        <v>74</v>
      </c>
      <c r="AY229" s="242" t="s">
        <v>148</v>
      </c>
    </row>
    <row r="230" s="14" customFormat="1">
      <c r="A230" s="14"/>
      <c r="B230" s="243"/>
      <c r="C230" s="244"/>
      <c r="D230" s="234" t="s">
        <v>156</v>
      </c>
      <c r="E230" s="245" t="s">
        <v>1</v>
      </c>
      <c r="F230" s="246" t="s">
        <v>237</v>
      </c>
      <c r="G230" s="244"/>
      <c r="H230" s="247">
        <v>5.0499999999999998</v>
      </c>
      <c r="I230" s="248"/>
      <c r="J230" s="244"/>
      <c r="K230" s="244"/>
      <c r="L230" s="249"/>
      <c r="M230" s="250"/>
      <c r="N230" s="251"/>
      <c r="O230" s="251"/>
      <c r="P230" s="251"/>
      <c r="Q230" s="251"/>
      <c r="R230" s="251"/>
      <c r="S230" s="251"/>
      <c r="T230" s="25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3" t="s">
        <v>156</v>
      </c>
      <c r="AU230" s="253" t="s">
        <v>84</v>
      </c>
      <c r="AV230" s="14" t="s">
        <v>84</v>
      </c>
      <c r="AW230" s="14" t="s">
        <v>30</v>
      </c>
      <c r="AX230" s="14" t="s">
        <v>74</v>
      </c>
      <c r="AY230" s="253" t="s">
        <v>148</v>
      </c>
    </row>
    <row r="231" s="15" customFormat="1">
      <c r="A231" s="15"/>
      <c r="B231" s="254"/>
      <c r="C231" s="255"/>
      <c r="D231" s="234" t="s">
        <v>156</v>
      </c>
      <c r="E231" s="256" t="s">
        <v>1</v>
      </c>
      <c r="F231" s="257" t="s">
        <v>162</v>
      </c>
      <c r="G231" s="255"/>
      <c r="H231" s="258">
        <v>9.4669999999999987</v>
      </c>
      <c r="I231" s="259"/>
      <c r="J231" s="255"/>
      <c r="K231" s="255"/>
      <c r="L231" s="260"/>
      <c r="M231" s="261"/>
      <c r="N231" s="262"/>
      <c r="O231" s="262"/>
      <c r="P231" s="262"/>
      <c r="Q231" s="262"/>
      <c r="R231" s="262"/>
      <c r="S231" s="262"/>
      <c r="T231" s="263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4" t="s">
        <v>156</v>
      </c>
      <c r="AU231" s="264" t="s">
        <v>84</v>
      </c>
      <c r="AV231" s="15" t="s">
        <v>155</v>
      </c>
      <c r="AW231" s="15" t="s">
        <v>30</v>
      </c>
      <c r="AX231" s="15" t="s">
        <v>82</v>
      </c>
      <c r="AY231" s="264" t="s">
        <v>148</v>
      </c>
    </row>
    <row r="232" s="2" customFormat="1" ht="24.15" customHeight="1">
      <c r="A232" s="39"/>
      <c r="B232" s="40"/>
      <c r="C232" s="219" t="s">
        <v>218</v>
      </c>
      <c r="D232" s="219" t="s">
        <v>151</v>
      </c>
      <c r="E232" s="220" t="s">
        <v>238</v>
      </c>
      <c r="F232" s="221" t="s">
        <v>239</v>
      </c>
      <c r="G232" s="222" t="s">
        <v>154</v>
      </c>
      <c r="H232" s="223">
        <v>46.844999999999999</v>
      </c>
      <c r="I232" s="224"/>
      <c r="J232" s="225">
        <f>ROUND(I232*H232,2)</f>
        <v>0</v>
      </c>
      <c r="K232" s="221" t="s">
        <v>33</v>
      </c>
      <c r="L232" s="45"/>
      <c r="M232" s="226" t="s">
        <v>1</v>
      </c>
      <c r="N232" s="227" t="s">
        <v>39</v>
      </c>
      <c r="O232" s="92"/>
      <c r="P232" s="228">
        <f>O232*H232</f>
        <v>0</v>
      </c>
      <c r="Q232" s="228">
        <v>0.044339999999999997</v>
      </c>
      <c r="R232" s="228">
        <f>Q232*H232</f>
        <v>2.0771072999999998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155</v>
      </c>
      <c r="AT232" s="230" t="s">
        <v>151</v>
      </c>
      <c r="AU232" s="230" t="s">
        <v>84</v>
      </c>
      <c r="AY232" s="18" t="s">
        <v>148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82</v>
      </c>
      <c r="BK232" s="231">
        <f>ROUND(I232*H232,2)</f>
        <v>0</v>
      </c>
      <c r="BL232" s="18" t="s">
        <v>155</v>
      </c>
      <c r="BM232" s="230" t="s">
        <v>240</v>
      </c>
    </row>
    <row r="233" s="13" customFormat="1">
      <c r="A233" s="13"/>
      <c r="B233" s="232"/>
      <c r="C233" s="233"/>
      <c r="D233" s="234" t="s">
        <v>156</v>
      </c>
      <c r="E233" s="235" t="s">
        <v>1</v>
      </c>
      <c r="F233" s="236" t="s">
        <v>157</v>
      </c>
      <c r="G233" s="233"/>
      <c r="H233" s="235" t="s">
        <v>1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156</v>
      </c>
      <c r="AU233" s="242" t="s">
        <v>84</v>
      </c>
      <c r="AV233" s="13" t="s">
        <v>82</v>
      </c>
      <c r="AW233" s="13" t="s">
        <v>30</v>
      </c>
      <c r="AX233" s="13" t="s">
        <v>74</v>
      </c>
      <c r="AY233" s="242" t="s">
        <v>148</v>
      </c>
    </row>
    <row r="234" s="14" customFormat="1">
      <c r="A234" s="14"/>
      <c r="B234" s="243"/>
      <c r="C234" s="244"/>
      <c r="D234" s="234" t="s">
        <v>156</v>
      </c>
      <c r="E234" s="245" t="s">
        <v>1</v>
      </c>
      <c r="F234" s="246" t="s">
        <v>241</v>
      </c>
      <c r="G234" s="244"/>
      <c r="H234" s="247">
        <v>8.8320000000000007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156</v>
      </c>
      <c r="AU234" s="253" t="s">
        <v>84</v>
      </c>
      <c r="AV234" s="14" t="s">
        <v>84</v>
      </c>
      <c r="AW234" s="14" t="s">
        <v>30</v>
      </c>
      <c r="AX234" s="14" t="s">
        <v>74</v>
      </c>
      <c r="AY234" s="253" t="s">
        <v>148</v>
      </c>
    </row>
    <row r="235" s="13" customFormat="1">
      <c r="A235" s="13"/>
      <c r="B235" s="232"/>
      <c r="C235" s="233"/>
      <c r="D235" s="234" t="s">
        <v>156</v>
      </c>
      <c r="E235" s="235" t="s">
        <v>1</v>
      </c>
      <c r="F235" s="236" t="s">
        <v>242</v>
      </c>
      <c r="G235" s="233"/>
      <c r="H235" s="235" t="s">
        <v>1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156</v>
      </c>
      <c r="AU235" s="242" t="s">
        <v>84</v>
      </c>
      <c r="AV235" s="13" t="s">
        <v>82</v>
      </c>
      <c r="AW235" s="13" t="s">
        <v>30</v>
      </c>
      <c r="AX235" s="13" t="s">
        <v>74</v>
      </c>
      <c r="AY235" s="242" t="s">
        <v>148</v>
      </c>
    </row>
    <row r="236" s="14" customFormat="1">
      <c r="A236" s="14"/>
      <c r="B236" s="243"/>
      <c r="C236" s="244"/>
      <c r="D236" s="234" t="s">
        <v>156</v>
      </c>
      <c r="E236" s="245" t="s">
        <v>1</v>
      </c>
      <c r="F236" s="246" t="s">
        <v>243</v>
      </c>
      <c r="G236" s="244"/>
      <c r="H236" s="247">
        <v>13.558999999999999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156</v>
      </c>
      <c r="AU236" s="253" t="s">
        <v>84</v>
      </c>
      <c r="AV236" s="14" t="s">
        <v>84</v>
      </c>
      <c r="AW236" s="14" t="s">
        <v>30</v>
      </c>
      <c r="AX236" s="14" t="s">
        <v>74</v>
      </c>
      <c r="AY236" s="253" t="s">
        <v>148</v>
      </c>
    </row>
    <row r="237" s="16" customFormat="1">
      <c r="A237" s="16"/>
      <c r="B237" s="265"/>
      <c r="C237" s="266"/>
      <c r="D237" s="234" t="s">
        <v>156</v>
      </c>
      <c r="E237" s="267" t="s">
        <v>1</v>
      </c>
      <c r="F237" s="268" t="s">
        <v>178</v>
      </c>
      <c r="G237" s="266"/>
      <c r="H237" s="269">
        <v>22.390999999999998</v>
      </c>
      <c r="I237" s="270"/>
      <c r="J237" s="266"/>
      <c r="K237" s="266"/>
      <c r="L237" s="271"/>
      <c r="M237" s="272"/>
      <c r="N237" s="273"/>
      <c r="O237" s="273"/>
      <c r="P237" s="273"/>
      <c r="Q237" s="273"/>
      <c r="R237" s="273"/>
      <c r="S237" s="273"/>
      <c r="T237" s="274"/>
      <c r="U237" s="16"/>
      <c r="V237" s="16"/>
      <c r="W237" s="16"/>
      <c r="X237" s="16"/>
      <c r="Y237" s="16"/>
      <c r="Z237" s="16"/>
      <c r="AA237" s="16"/>
      <c r="AB237" s="16"/>
      <c r="AC237" s="16"/>
      <c r="AD237" s="16"/>
      <c r="AE237" s="16"/>
      <c r="AT237" s="275" t="s">
        <v>156</v>
      </c>
      <c r="AU237" s="275" t="s">
        <v>84</v>
      </c>
      <c r="AV237" s="16" t="s">
        <v>149</v>
      </c>
      <c r="AW237" s="16" t="s">
        <v>30</v>
      </c>
      <c r="AX237" s="16" t="s">
        <v>74</v>
      </c>
      <c r="AY237" s="275" t="s">
        <v>148</v>
      </c>
    </row>
    <row r="238" s="13" customFormat="1">
      <c r="A238" s="13"/>
      <c r="B238" s="232"/>
      <c r="C238" s="233"/>
      <c r="D238" s="234" t="s">
        <v>156</v>
      </c>
      <c r="E238" s="235" t="s">
        <v>1</v>
      </c>
      <c r="F238" s="236" t="s">
        <v>244</v>
      </c>
      <c r="G238" s="233"/>
      <c r="H238" s="235" t="s">
        <v>1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156</v>
      </c>
      <c r="AU238" s="242" t="s">
        <v>84</v>
      </c>
      <c r="AV238" s="13" t="s">
        <v>82</v>
      </c>
      <c r="AW238" s="13" t="s">
        <v>30</v>
      </c>
      <c r="AX238" s="13" t="s">
        <v>74</v>
      </c>
      <c r="AY238" s="242" t="s">
        <v>148</v>
      </c>
    </row>
    <row r="239" s="14" customFormat="1">
      <c r="A239" s="14"/>
      <c r="B239" s="243"/>
      <c r="C239" s="244"/>
      <c r="D239" s="234" t="s">
        <v>156</v>
      </c>
      <c r="E239" s="245" t="s">
        <v>1</v>
      </c>
      <c r="F239" s="246" t="s">
        <v>245</v>
      </c>
      <c r="G239" s="244"/>
      <c r="H239" s="247">
        <v>7.2229999999999999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3" t="s">
        <v>156</v>
      </c>
      <c r="AU239" s="253" t="s">
        <v>84</v>
      </c>
      <c r="AV239" s="14" t="s">
        <v>84</v>
      </c>
      <c r="AW239" s="14" t="s">
        <v>30</v>
      </c>
      <c r="AX239" s="14" t="s">
        <v>74</v>
      </c>
      <c r="AY239" s="253" t="s">
        <v>148</v>
      </c>
    </row>
    <row r="240" s="14" customFormat="1">
      <c r="A240" s="14"/>
      <c r="B240" s="243"/>
      <c r="C240" s="244"/>
      <c r="D240" s="234" t="s">
        <v>156</v>
      </c>
      <c r="E240" s="245" t="s">
        <v>1</v>
      </c>
      <c r="F240" s="246" t="s">
        <v>246</v>
      </c>
      <c r="G240" s="244"/>
      <c r="H240" s="247">
        <v>4.2839999999999998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156</v>
      </c>
      <c r="AU240" s="253" t="s">
        <v>84</v>
      </c>
      <c r="AV240" s="14" t="s">
        <v>84</v>
      </c>
      <c r="AW240" s="14" t="s">
        <v>30</v>
      </c>
      <c r="AX240" s="14" t="s">
        <v>74</v>
      </c>
      <c r="AY240" s="253" t="s">
        <v>148</v>
      </c>
    </row>
    <row r="241" s="14" customFormat="1">
      <c r="A241" s="14"/>
      <c r="B241" s="243"/>
      <c r="C241" s="244"/>
      <c r="D241" s="234" t="s">
        <v>156</v>
      </c>
      <c r="E241" s="245" t="s">
        <v>1</v>
      </c>
      <c r="F241" s="246" t="s">
        <v>247</v>
      </c>
      <c r="G241" s="244"/>
      <c r="H241" s="247">
        <v>4.7249999999999996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156</v>
      </c>
      <c r="AU241" s="253" t="s">
        <v>84</v>
      </c>
      <c r="AV241" s="14" t="s">
        <v>84</v>
      </c>
      <c r="AW241" s="14" t="s">
        <v>30</v>
      </c>
      <c r="AX241" s="14" t="s">
        <v>74</v>
      </c>
      <c r="AY241" s="253" t="s">
        <v>148</v>
      </c>
    </row>
    <row r="242" s="16" customFormat="1">
      <c r="A242" s="16"/>
      <c r="B242" s="265"/>
      <c r="C242" s="266"/>
      <c r="D242" s="234" t="s">
        <v>156</v>
      </c>
      <c r="E242" s="267" t="s">
        <v>1</v>
      </c>
      <c r="F242" s="268" t="s">
        <v>178</v>
      </c>
      <c r="G242" s="266"/>
      <c r="H242" s="269">
        <v>16.231999999999999</v>
      </c>
      <c r="I242" s="270"/>
      <c r="J242" s="266"/>
      <c r="K242" s="266"/>
      <c r="L242" s="271"/>
      <c r="M242" s="272"/>
      <c r="N242" s="273"/>
      <c r="O242" s="273"/>
      <c r="P242" s="273"/>
      <c r="Q242" s="273"/>
      <c r="R242" s="273"/>
      <c r="S242" s="273"/>
      <c r="T242" s="274"/>
      <c r="U242" s="16"/>
      <c r="V242" s="16"/>
      <c r="W242" s="16"/>
      <c r="X242" s="16"/>
      <c r="Y242" s="16"/>
      <c r="Z242" s="16"/>
      <c r="AA242" s="16"/>
      <c r="AB242" s="16"/>
      <c r="AC242" s="16"/>
      <c r="AD242" s="16"/>
      <c r="AE242" s="16"/>
      <c r="AT242" s="275" t="s">
        <v>156</v>
      </c>
      <c r="AU242" s="275" t="s">
        <v>84</v>
      </c>
      <c r="AV242" s="16" t="s">
        <v>149</v>
      </c>
      <c r="AW242" s="16" t="s">
        <v>30</v>
      </c>
      <c r="AX242" s="16" t="s">
        <v>74</v>
      </c>
      <c r="AY242" s="275" t="s">
        <v>148</v>
      </c>
    </row>
    <row r="243" s="13" customFormat="1">
      <c r="A243" s="13"/>
      <c r="B243" s="232"/>
      <c r="C243" s="233"/>
      <c r="D243" s="234" t="s">
        <v>156</v>
      </c>
      <c r="E243" s="235" t="s">
        <v>1</v>
      </c>
      <c r="F243" s="236" t="s">
        <v>248</v>
      </c>
      <c r="G243" s="233"/>
      <c r="H243" s="235" t="s">
        <v>1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156</v>
      </c>
      <c r="AU243" s="242" t="s">
        <v>84</v>
      </c>
      <c r="AV243" s="13" t="s">
        <v>82</v>
      </c>
      <c r="AW243" s="13" t="s">
        <v>30</v>
      </c>
      <c r="AX243" s="13" t="s">
        <v>74</v>
      </c>
      <c r="AY243" s="242" t="s">
        <v>148</v>
      </c>
    </row>
    <row r="244" s="14" customFormat="1">
      <c r="A244" s="14"/>
      <c r="B244" s="243"/>
      <c r="C244" s="244"/>
      <c r="D244" s="234" t="s">
        <v>156</v>
      </c>
      <c r="E244" s="245" t="s">
        <v>1</v>
      </c>
      <c r="F244" s="246" t="s">
        <v>249</v>
      </c>
      <c r="G244" s="244"/>
      <c r="H244" s="247">
        <v>2.6779999999999999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3" t="s">
        <v>156</v>
      </c>
      <c r="AU244" s="253" t="s">
        <v>84</v>
      </c>
      <c r="AV244" s="14" t="s">
        <v>84</v>
      </c>
      <c r="AW244" s="14" t="s">
        <v>30</v>
      </c>
      <c r="AX244" s="14" t="s">
        <v>74</v>
      </c>
      <c r="AY244" s="253" t="s">
        <v>148</v>
      </c>
    </row>
    <row r="245" s="13" customFormat="1">
      <c r="A245" s="13"/>
      <c r="B245" s="232"/>
      <c r="C245" s="233"/>
      <c r="D245" s="234" t="s">
        <v>156</v>
      </c>
      <c r="E245" s="235" t="s">
        <v>1</v>
      </c>
      <c r="F245" s="236" t="s">
        <v>242</v>
      </c>
      <c r="G245" s="233"/>
      <c r="H245" s="235" t="s">
        <v>1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156</v>
      </c>
      <c r="AU245" s="242" t="s">
        <v>84</v>
      </c>
      <c r="AV245" s="13" t="s">
        <v>82</v>
      </c>
      <c r="AW245" s="13" t="s">
        <v>30</v>
      </c>
      <c r="AX245" s="13" t="s">
        <v>74</v>
      </c>
      <c r="AY245" s="242" t="s">
        <v>148</v>
      </c>
    </row>
    <row r="246" s="14" customFormat="1">
      <c r="A246" s="14"/>
      <c r="B246" s="243"/>
      <c r="C246" s="244"/>
      <c r="D246" s="234" t="s">
        <v>156</v>
      </c>
      <c r="E246" s="245" t="s">
        <v>1</v>
      </c>
      <c r="F246" s="246" t="s">
        <v>250</v>
      </c>
      <c r="G246" s="244"/>
      <c r="H246" s="247">
        <v>5.5439999999999996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156</v>
      </c>
      <c r="AU246" s="253" t="s">
        <v>84</v>
      </c>
      <c r="AV246" s="14" t="s">
        <v>84</v>
      </c>
      <c r="AW246" s="14" t="s">
        <v>30</v>
      </c>
      <c r="AX246" s="14" t="s">
        <v>74</v>
      </c>
      <c r="AY246" s="253" t="s">
        <v>148</v>
      </c>
    </row>
    <row r="247" s="16" customFormat="1">
      <c r="A247" s="16"/>
      <c r="B247" s="265"/>
      <c r="C247" s="266"/>
      <c r="D247" s="234" t="s">
        <v>156</v>
      </c>
      <c r="E247" s="267" t="s">
        <v>1</v>
      </c>
      <c r="F247" s="268" t="s">
        <v>178</v>
      </c>
      <c r="G247" s="266"/>
      <c r="H247" s="269">
        <v>8.2219999999999995</v>
      </c>
      <c r="I247" s="270"/>
      <c r="J247" s="266"/>
      <c r="K247" s="266"/>
      <c r="L247" s="271"/>
      <c r="M247" s="272"/>
      <c r="N247" s="273"/>
      <c r="O247" s="273"/>
      <c r="P247" s="273"/>
      <c r="Q247" s="273"/>
      <c r="R247" s="273"/>
      <c r="S247" s="273"/>
      <c r="T247" s="274"/>
      <c r="U247" s="16"/>
      <c r="V247" s="16"/>
      <c r="W247" s="16"/>
      <c r="X247" s="16"/>
      <c r="Y247" s="16"/>
      <c r="Z247" s="16"/>
      <c r="AA247" s="16"/>
      <c r="AB247" s="16"/>
      <c r="AC247" s="16"/>
      <c r="AD247" s="16"/>
      <c r="AE247" s="16"/>
      <c r="AT247" s="275" t="s">
        <v>156</v>
      </c>
      <c r="AU247" s="275" t="s">
        <v>84</v>
      </c>
      <c r="AV247" s="16" t="s">
        <v>149</v>
      </c>
      <c r="AW247" s="16" t="s">
        <v>30</v>
      </c>
      <c r="AX247" s="16" t="s">
        <v>74</v>
      </c>
      <c r="AY247" s="275" t="s">
        <v>148</v>
      </c>
    </row>
    <row r="248" s="15" customFormat="1">
      <c r="A248" s="15"/>
      <c r="B248" s="254"/>
      <c r="C248" s="255"/>
      <c r="D248" s="234" t="s">
        <v>156</v>
      </c>
      <c r="E248" s="256" t="s">
        <v>1</v>
      </c>
      <c r="F248" s="257" t="s">
        <v>162</v>
      </c>
      <c r="G248" s="255"/>
      <c r="H248" s="258">
        <v>46.844999999999992</v>
      </c>
      <c r="I248" s="259"/>
      <c r="J248" s="255"/>
      <c r="K248" s="255"/>
      <c r="L248" s="260"/>
      <c r="M248" s="261"/>
      <c r="N248" s="262"/>
      <c r="O248" s="262"/>
      <c r="P248" s="262"/>
      <c r="Q248" s="262"/>
      <c r="R248" s="262"/>
      <c r="S248" s="262"/>
      <c r="T248" s="263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4" t="s">
        <v>156</v>
      </c>
      <c r="AU248" s="264" t="s">
        <v>84</v>
      </c>
      <c r="AV248" s="15" t="s">
        <v>155</v>
      </c>
      <c r="AW248" s="15" t="s">
        <v>30</v>
      </c>
      <c r="AX248" s="15" t="s">
        <v>82</v>
      </c>
      <c r="AY248" s="264" t="s">
        <v>148</v>
      </c>
    </row>
    <row r="249" s="2" customFormat="1" ht="24.15" customHeight="1">
      <c r="A249" s="39"/>
      <c r="B249" s="40"/>
      <c r="C249" s="219" t="s">
        <v>251</v>
      </c>
      <c r="D249" s="219" t="s">
        <v>151</v>
      </c>
      <c r="E249" s="220" t="s">
        <v>252</v>
      </c>
      <c r="F249" s="221" t="s">
        <v>253</v>
      </c>
      <c r="G249" s="222" t="s">
        <v>154</v>
      </c>
      <c r="H249" s="223">
        <v>64.272000000000006</v>
      </c>
      <c r="I249" s="224"/>
      <c r="J249" s="225">
        <f>ROUND(I249*H249,2)</f>
        <v>0</v>
      </c>
      <c r="K249" s="221" t="s">
        <v>33</v>
      </c>
      <c r="L249" s="45"/>
      <c r="M249" s="226" t="s">
        <v>1</v>
      </c>
      <c r="N249" s="227" t="s">
        <v>39</v>
      </c>
      <c r="O249" s="92"/>
      <c r="P249" s="228">
        <f>O249*H249</f>
        <v>0</v>
      </c>
      <c r="Q249" s="228">
        <v>0.061719999999999997</v>
      </c>
      <c r="R249" s="228">
        <f>Q249*H249</f>
        <v>3.9668678400000004</v>
      </c>
      <c r="S249" s="228">
        <v>0</v>
      </c>
      <c r="T249" s="229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155</v>
      </c>
      <c r="AT249" s="230" t="s">
        <v>151</v>
      </c>
      <c r="AU249" s="230" t="s">
        <v>84</v>
      </c>
      <c r="AY249" s="18" t="s">
        <v>148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82</v>
      </c>
      <c r="BK249" s="231">
        <f>ROUND(I249*H249,2)</f>
        <v>0</v>
      </c>
      <c r="BL249" s="18" t="s">
        <v>155</v>
      </c>
      <c r="BM249" s="230" t="s">
        <v>254</v>
      </c>
    </row>
    <row r="250" s="13" customFormat="1">
      <c r="A250" s="13"/>
      <c r="B250" s="232"/>
      <c r="C250" s="233"/>
      <c r="D250" s="234" t="s">
        <v>156</v>
      </c>
      <c r="E250" s="235" t="s">
        <v>1</v>
      </c>
      <c r="F250" s="236" t="s">
        <v>157</v>
      </c>
      <c r="G250" s="233"/>
      <c r="H250" s="235" t="s">
        <v>1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156</v>
      </c>
      <c r="AU250" s="242" t="s">
        <v>84</v>
      </c>
      <c r="AV250" s="13" t="s">
        <v>82</v>
      </c>
      <c r="AW250" s="13" t="s">
        <v>30</v>
      </c>
      <c r="AX250" s="13" t="s">
        <v>74</v>
      </c>
      <c r="AY250" s="242" t="s">
        <v>148</v>
      </c>
    </row>
    <row r="251" s="14" customFormat="1">
      <c r="A251" s="14"/>
      <c r="B251" s="243"/>
      <c r="C251" s="244"/>
      <c r="D251" s="234" t="s">
        <v>156</v>
      </c>
      <c r="E251" s="245" t="s">
        <v>1</v>
      </c>
      <c r="F251" s="246" t="s">
        <v>255</v>
      </c>
      <c r="G251" s="244"/>
      <c r="H251" s="247">
        <v>32.113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3" t="s">
        <v>156</v>
      </c>
      <c r="AU251" s="253" t="s">
        <v>84</v>
      </c>
      <c r="AV251" s="14" t="s">
        <v>84</v>
      </c>
      <c r="AW251" s="14" t="s">
        <v>30</v>
      </c>
      <c r="AX251" s="14" t="s">
        <v>74</v>
      </c>
      <c r="AY251" s="253" t="s">
        <v>148</v>
      </c>
    </row>
    <row r="252" s="14" customFormat="1">
      <c r="A252" s="14"/>
      <c r="B252" s="243"/>
      <c r="C252" s="244"/>
      <c r="D252" s="234" t="s">
        <v>156</v>
      </c>
      <c r="E252" s="245" t="s">
        <v>1</v>
      </c>
      <c r="F252" s="246" t="s">
        <v>256</v>
      </c>
      <c r="G252" s="244"/>
      <c r="H252" s="247">
        <v>-2.758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156</v>
      </c>
      <c r="AU252" s="253" t="s">
        <v>84</v>
      </c>
      <c r="AV252" s="14" t="s">
        <v>84</v>
      </c>
      <c r="AW252" s="14" t="s">
        <v>30</v>
      </c>
      <c r="AX252" s="14" t="s">
        <v>74</v>
      </c>
      <c r="AY252" s="253" t="s">
        <v>148</v>
      </c>
    </row>
    <row r="253" s="14" customFormat="1">
      <c r="A253" s="14"/>
      <c r="B253" s="243"/>
      <c r="C253" s="244"/>
      <c r="D253" s="234" t="s">
        <v>156</v>
      </c>
      <c r="E253" s="245" t="s">
        <v>1</v>
      </c>
      <c r="F253" s="246" t="s">
        <v>257</v>
      </c>
      <c r="G253" s="244"/>
      <c r="H253" s="247">
        <v>3.427</v>
      </c>
      <c r="I253" s="248"/>
      <c r="J253" s="244"/>
      <c r="K253" s="244"/>
      <c r="L253" s="249"/>
      <c r="M253" s="250"/>
      <c r="N253" s="251"/>
      <c r="O253" s="251"/>
      <c r="P253" s="251"/>
      <c r="Q253" s="251"/>
      <c r="R253" s="251"/>
      <c r="S253" s="251"/>
      <c r="T253" s="252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3" t="s">
        <v>156</v>
      </c>
      <c r="AU253" s="253" t="s">
        <v>84</v>
      </c>
      <c r="AV253" s="14" t="s">
        <v>84</v>
      </c>
      <c r="AW253" s="14" t="s">
        <v>30</v>
      </c>
      <c r="AX253" s="14" t="s">
        <v>74</v>
      </c>
      <c r="AY253" s="253" t="s">
        <v>148</v>
      </c>
    </row>
    <row r="254" s="14" customFormat="1">
      <c r="A254" s="14"/>
      <c r="B254" s="243"/>
      <c r="C254" s="244"/>
      <c r="D254" s="234" t="s">
        <v>156</v>
      </c>
      <c r="E254" s="245" t="s">
        <v>1</v>
      </c>
      <c r="F254" s="246" t="s">
        <v>258</v>
      </c>
      <c r="G254" s="244"/>
      <c r="H254" s="247">
        <v>11.618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3" t="s">
        <v>156</v>
      </c>
      <c r="AU254" s="253" t="s">
        <v>84</v>
      </c>
      <c r="AV254" s="14" t="s">
        <v>84</v>
      </c>
      <c r="AW254" s="14" t="s">
        <v>30</v>
      </c>
      <c r="AX254" s="14" t="s">
        <v>74</v>
      </c>
      <c r="AY254" s="253" t="s">
        <v>148</v>
      </c>
    </row>
    <row r="255" s="16" customFormat="1">
      <c r="A255" s="16"/>
      <c r="B255" s="265"/>
      <c r="C255" s="266"/>
      <c r="D255" s="234" t="s">
        <v>156</v>
      </c>
      <c r="E255" s="267" t="s">
        <v>1</v>
      </c>
      <c r="F255" s="268" t="s">
        <v>178</v>
      </c>
      <c r="G255" s="266"/>
      <c r="H255" s="269">
        <v>44.400000000000006</v>
      </c>
      <c r="I255" s="270"/>
      <c r="J255" s="266"/>
      <c r="K255" s="266"/>
      <c r="L255" s="271"/>
      <c r="M255" s="272"/>
      <c r="N255" s="273"/>
      <c r="O255" s="273"/>
      <c r="P255" s="273"/>
      <c r="Q255" s="273"/>
      <c r="R255" s="273"/>
      <c r="S255" s="273"/>
      <c r="T255" s="274"/>
      <c r="U255" s="16"/>
      <c r="V255" s="16"/>
      <c r="W255" s="16"/>
      <c r="X255" s="16"/>
      <c r="Y255" s="16"/>
      <c r="Z255" s="16"/>
      <c r="AA255" s="16"/>
      <c r="AB255" s="16"/>
      <c r="AC255" s="16"/>
      <c r="AD255" s="16"/>
      <c r="AE255" s="16"/>
      <c r="AT255" s="275" t="s">
        <v>156</v>
      </c>
      <c r="AU255" s="275" t="s">
        <v>84</v>
      </c>
      <c r="AV255" s="16" t="s">
        <v>149</v>
      </c>
      <c r="AW255" s="16" t="s">
        <v>30</v>
      </c>
      <c r="AX255" s="16" t="s">
        <v>74</v>
      </c>
      <c r="AY255" s="275" t="s">
        <v>148</v>
      </c>
    </row>
    <row r="256" s="13" customFormat="1">
      <c r="A256" s="13"/>
      <c r="B256" s="232"/>
      <c r="C256" s="233"/>
      <c r="D256" s="234" t="s">
        <v>156</v>
      </c>
      <c r="E256" s="235" t="s">
        <v>1</v>
      </c>
      <c r="F256" s="236" t="s">
        <v>259</v>
      </c>
      <c r="G256" s="233"/>
      <c r="H256" s="235" t="s">
        <v>1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156</v>
      </c>
      <c r="AU256" s="242" t="s">
        <v>84</v>
      </c>
      <c r="AV256" s="13" t="s">
        <v>82</v>
      </c>
      <c r="AW256" s="13" t="s">
        <v>30</v>
      </c>
      <c r="AX256" s="13" t="s">
        <v>74</v>
      </c>
      <c r="AY256" s="242" t="s">
        <v>148</v>
      </c>
    </row>
    <row r="257" s="14" customFormat="1">
      <c r="A257" s="14"/>
      <c r="B257" s="243"/>
      <c r="C257" s="244"/>
      <c r="D257" s="234" t="s">
        <v>156</v>
      </c>
      <c r="E257" s="245" t="s">
        <v>1</v>
      </c>
      <c r="F257" s="246" t="s">
        <v>260</v>
      </c>
      <c r="G257" s="244"/>
      <c r="H257" s="247">
        <v>1.5229999999999999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3" t="s">
        <v>156</v>
      </c>
      <c r="AU257" s="253" t="s">
        <v>84</v>
      </c>
      <c r="AV257" s="14" t="s">
        <v>84</v>
      </c>
      <c r="AW257" s="14" t="s">
        <v>30</v>
      </c>
      <c r="AX257" s="14" t="s">
        <v>74</v>
      </c>
      <c r="AY257" s="253" t="s">
        <v>148</v>
      </c>
    </row>
    <row r="258" s="14" customFormat="1">
      <c r="A258" s="14"/>
      <c r="B258" s="243"/>
      <c r="C258" s="244"/>
      <c r="D258" s="234" t="s">
        <v>156</v>
      </c>
      <c r="E258" s="245" t="s">
        <v>1</v>
      </c>
      <c r="F258" s="246" t="s">
        <v>160</v>
      </c>
      <c r="G258" s="244"/>
      <c r="H258" s="247">
        <v>7.875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156</v>
      </c>
      <c r="AU258" s="253" t="s">
        <v>84</v>
      </c>
      <c r="AV258" s="14" t="s">
        <v>84</v>
      </c>
      <c r="AW258" s="14" t="s">
        <v>30</v>
      </c>
      <c r="AX258" s="14" t="s">
        <v>74</v>
      </c>
      <c r="AY258" s="253" t="s">
        <v>148</v>
      </c>
    </row>
    <row r="259" s="16" customFormat="1">
      <c r="A259" s="16"/>
      <c r="B259" s="265"/>
      <c r="C259" s="266"/>
      <c r="D259" s="234" t="s">
        <v>156</v>
      </c>
      <c r="E259" s="267" t="s">
        <v>1</v>
      </c>
      <c r="F259" s="268" t="s">
        <v>178</v>
      </c>
      <c r="G259" s="266"/>
      <c r="H259" s="269">
        <v>9.3979999999999997</v>
      </c>
      <c r="I259" s="270"/>
      <c r="J259" s="266"/>
      <c r="K259" s="266"/>
      <c r="L259" s="271"/>
      <c r="M259" s="272"/>
      <c r="N259" s="273"/>
      <c r="O259" s="273"/>
      <c r="P259" s="273"/>
      <c r="Q259" s="273"/>
      <c r="R259" s="273"/>
      <c r="S259" s="273"/>
      <c r="T259" s="274"/>
      <c r="U259" s="16"/>
      <c r="V259" s="16"/>
      <c r="W259" s="16"/>
      <c r="X259" s="16"/>
      <c r="Y259" s="16"/>
      <c r="Z259" s="16"/>
      <c r="AA259" s="16"/>
      <c r="AB259" s="16"/>
      <c r="AC259" s="16"/>
      <c r="AD259" s="16"/>
      <c r="AE259" s="16"/>
      <c r="AT259" s="275" t="s">
        <v>156</v>
      </c>
      <c r="AU259" s="275" t="s">
        <v>84</v>
      </c>
      <c r="AV259" s="16" t="s">
        <v>149</v>
      </c>
      <c r="AW259" s="16" t="s">
        <v>30</v>
      </c>
      <c r="AX259" s="16" t="s">
        <v>74</v>
      </c>
      <c r="AY259" s="275" t="s">
        <v>148</v>
      </c>
    </row>
    <row r="260" s="13" customFormat="1">
      <c r="A260" s="13"/>
      <c r="B260" s="232"/>
      <c r="C260" s="233"/>
      <c r="D260" s="234" t="s">
        <v>156</v>
      </c>
      <c r="E260" s="235" t="s">
        <v>1</v>
      </c>
      <c r="F260" s="236" t="s">
        <v>161</v>
      </c>
      <c r="G260" s="233"/>
      <c r="H260" s="235" t="s">
        <v>1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156</v>
      </c>
      <c r="AU260" s="242" t="s">
        <v>84</v>
      </c>
      <c r="AV260" s="13" t="s">
        <v>82</v>
      </c>
      <c r="AW260" s="13" t="s">
        <v>30</v>
      </c>
      <c r="AX260" s="13" t="s">
        <v>74</v>
      </c>
      <c r="AY260" s="242" t="s">
        <v>148</v>
      </c>
    </row>
    <row r="261" s="14" customFormat="1">
      <c r="A261" s="14"/>
      <c r="B261" s="243"/>
      <c r="C261" s="244"/>
      <c r="D261" s="234" t="s">
        <v>156</v>
      </c>
      <c r="E261" s="245" t="s">
        <v>1</v>
      </c>
      <c r="F261" s="246" t="s">
        <v>261</v>
      </c>
      <c r="G261" s="244"/>
      <c r="H261" s="247">
        <v>10.474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3" t="s">
        <v>156</v>
      </c>
      <c r="AU261" s="253" t="s">
        <v>84</v>
      </c>
      <c r="AV261" s="14" t="s">
        <v>84</v>
      </c>
      <c r="AW261" s="14" t="s">
        <v>30</v>
      </c>
      <c r="AX261" s="14" t="s">
        <v>74</v>
      </c>
      <c r="AY261" s="253" t="s">
        <v>148</v>
      </c>
    </row>
    <row r="262" s="15" customFormat="1">
      <c r="A262" s="15"/>
      <c r="B262" s="254"/>
      <c r="C262" s="255"/>
      <c r="D262" s="234" t="s">
        <v>156</v>
      </c>
      <c r="E262" s="256" t="s">
        <v>1</v>
      </c>
      <c r="F262" s="257" t="s">
        <v>162</v>
      </c>
      <c r="G262" s="255"/>
      <c r="H262" s="258">
        <v>64.272000000000006</v>
      </c>
      <c r="I262" s="259"/>
      <c r="J262" s="255"/>
      <c r="K262" s="255"/>
      <c r="L262" s="260"/>
      <c r="M262" s="261"/>
      <c r="N262" s="262"/>
      <c r="O262" s="262"/>
      <c r="P262" s="262"/>
      <c r="Q262" s="262"/>
      <c r="R262" s="262"/>
      <c r="S262" s="262"/>
      <c r="T262" s="263"/>
      <c r="U262" s="15"/>
      <c r="V262" s="15"/>
      <c r="W262" s="15"/>
      <c r="X262" s="15"/>
      <c r="Y262" s="15"/>
      <c r="Z262" s="15"/>
      <c r="AA262" s="15"/>
      <c r="AB262" s="15"/>
      <c r="AC262" s="15"/>
      <c r="AD262" s="15"/>
      <c r="AE262" s="15"/>
      <c r="AT262" s="264" t="s">
        <v>156</v>
      </c>
      <c r="AU262" s="264" t="s">
        <v>84</v>
      </c>
      <c r="AV262" s="15" t="s">
        <v>155</v>
      </c>
      <c r="AW262" s="15" t="s">
        <v>30</v>
      </c>
      <c r="AX262" s="15" t="s">
        <v>82</v>
      </c>
      <c r="AY262" s="264" t="s">
        <v>148</v>
      </c>
    </row>
    <row r="263" s="2" customFormat="1" ht="24.15" customHeight="1">
      <c r="A263" s="39"/>
      <c r="B263" s="40"/>
      <c r="C263" s="219" t="s">
        <v>224</v>
      </c>
      <c r="D263" s="219" t="s">
        <v>151</v>
      </c>
      <c r="E263" s="220" t="s">
        <v>262</v>
      </c>
      <c r="F263" s="221" t="s">
        <v>263</v>
      </c>
      <c r="G263" s="222" t="s">
        <v>154</v>
      </c>
      <c r="H263" s="223">
        <v>17.277999999999999</v>
      </c>
      <c r="I263" s="224"/>
      <c r="J263" s="225">
        <f>ROUND(I263*H263,2)</f>
        <v>0</v>
      </c>
      <c r="K263" s="221" t="s">
        <v>33</v>
      </c>
      <c r="L263" s="45"/>
      <c r="M263" s="226" t="s">
        <v>1</v>
      </c>
      <c r="N263" s="227" t="s">
        <v>39</v>
      </c>
      <c r="O263" s="92"/>
      <c r="P263" s="228">
        <f>O263*H263</f>
        <v>0</v>
      </c>
      <c r="Q263" s="228">
        <v>0.069980000000000001</v>
      </c>
      <c r="R263" s="228">
        <f>Q263*H263</f>
        <v>1.20911444</v>
      </c>
      <c r="S263" s="228">
        <v>0</v>
      </c>
      <c r="T263" s="229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0" t="s">
        <v>155</v>
      </c>
      <c r="AT263" s="230" t="s">
        <v>151</v>
      </c>
      <c r="AU263" s="230" t="s">
        <v>84</v>
      </c>
      <c r="AY263" s="18" t="s">
        <v>148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8" t="s">
        <v>82</v>
      </c>
      <c r="BK263" s="231">
        <f>ROUND(I263*H263,2)</f>
        <v>0</v>
      </c>
      <c r="BL263" s="18" t="s">
        <v>155</v>
      </c>
      <c r="BM263" s="230" t="s">
        <v>264</v>
      </c>
    </row>
    <row r="264" s="13" customFormat="1">
      <c r="A264" s="13"/>
      <c r="B264" s="232"/>
      <c r="C264" s="233"/>
      <c r="D264" s="234" t="s">
        <v>156</v>
      </c>
      <c r="E264" s="235" t="s">
        <v>1</v>
      </c>
      <c r="F264" s="236" t="s">
        <v>259</v>
      </c>
      <c r="G264" s="233"/>
      <c r="H264" s="235" t="s">
        <v>1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156</v>
      </c>
      <c r="AU264" s="242" t="s">
        <v>84</v>
      </c>
      <c r="AV264" s="13" t="s">
        <v>82</v>
      </c>
      <c r="AW264" s="13" t="s">
        <v>30</v>
      </c>
      <c r="AX264" s="13" t="s">
        <v>74</v>
      </c>
      <c r="AY264" s="242" t="s">
        <v>148</v>
      </c>
    </row>
    <row r="265" s="14" customFormat="1">
      <c r="A265" s="14"/>
      <c r="B265" s="243"/>
      <c r="C265" s="244"/>
      <c r="D265" s="234" t="s">
        <v>156</v>
      </c>
      <c r="E265" s="245" t="s">
        <v>1</v>
      </c>
      <c r="F265" s="246" t="s">
        <v>265</v>
      </c>
      <c r="G265" s="244"/>
      <c r="H265" s="247">
        <v>10.214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156</v>
      </c>
      <c r="AU265" s="253" t="s">
        <v>84</v>
      </c>
      <c r="AV265" s="14" t="s">
        <v>84</v>
      </c>
      <c r="AW265" s="14" t="s">
        <v>30</v>
      </c>
      <c r="AX265" s="14" t="s">
        <v>74</v>
      </c>
      <c r="AY265" s="253" t="s">
        <v>148</v>
      </c>
    </row>
    <row r="266" s="13" customFormat="1">
      <c r="A266" s="13"/>
      <c r="B266" s="232"/>
      <c r="C266" s="233"/>
      <c r="D266" s="234" t="s">
        <v>156</v>
      </c>
      <c r="E266" s="235" t="s">
        <v>1</v>
      </c>
      <c r="F266" s="236" t="s">
        <v>248</v>
      </c>
      <c r="G266" s="233"/>
      <c r="H266" s="235" t="s">
        <v>1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156</v>
      </c>
      <c r="AU266" s="242" t="s">
        <v>84</v>
      </c>
      <c r="AV266" s="13" t="s">
        <v>82</v>
      </c>
      <c r="AW266" s="13" t="s">
        <v>30</v>
      </c>
      <c r="AX266" s="13" t="s">
        <v>74</v>
      </c>
      <c r="AY266" s="242" t="s">
        <v>148</v>
      </c>
    </row>
    <row r="267" s="14" customFormat="1">
      <c r="A267" s="14"/>
      <c r="B267" s="243"/>
      <c r="C267" s="244"/>
      <c r="D267" s="234" t="s">
        <v>156</v>
      </c>
      <c r="E267" s="245" t="s">
        <v>1</v>
      </c>
      <c r="F267" s="246" t="s">
        <v>266</v>
      </c>
      <c r="G267" s="244"/>
      <c r="H267" s="247">
        <v>7.0640000000000001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156</v>
      </c>
      <c r="AU267" s="253" t="s">
        <v>84</v>
      </c>
      <c r="AV267" s="14" t="s">
        <v>84</v>
      </c>
      <c r="AW267" s="14" t="s">
        <v>30</v>
      </c>
      <c r="AX267" s="14" t="s">
        <v>74</v>
      </c>
      <c r="AY267" s="253" t="s">
        <v>148</v>
      </c>
    </row>
    <row r="268" s="15" customFormat="1">
      <c r="A268" s="15"/>
      <c r="B268" s="254"/>
      <c r="C268" s="255"/>
      <c r="D268" s="234" t="s">
        <v>156</v>
      </c>
      <c r="E268" s="256" t="s">
        <v>1</v>
      </c>
      <c r="F268" s="257" t="s">
        <v>162</v>
      </c>
      <c r="G268" s="255"/>
      <c r="H268" s="258">
        <v>17.277999999999999</v>
      </c>
      <c r="I268" s="259"/>
      <c r="J268" s="255"/>
      <c r="K268" s="255"/>
      <c r="L268" s="260"/>
      <c r="M268" s="261"/>
      <c r="N268" s="262"/>
      <c r="O268" s="262"/>
      <c r="P268" s="262"/>
      <c r="Q268" s="262"/>
      <c r="R268" s="262"/>
      <c r="S268" s="262"/>
      <c r="T268" s="263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4" t="s">
        <v>156</v>
      </c>
      <c r="AU268" s="264" t="s">
        <v>84</v>
      </c>
      <c r="AV268" s="15" t="s">
        <v>155</v>
      </c>
      <c r="AW268" s="15" t="s">
        <v>30</v>
      </c>
      <c r="AX268" s="15" t="s">
        <v>82</v>
      </c>
      <c r="AY268" s="264" t="s">
        <v>148</v>
      </c>
    </row>
    <row r="269" s="2" customFormat="1" ht="24.15" customHeight="1">
      <c r="A269" s="39"/>
      <c r="B269" s="40"/>
      <c r="C269" s="219" t="s">
        <v>267</v>
      </c>
      <c r="D269" s="219" t="s">
        <v>151</v>
      </c>
      <c r="E269" s="220" t="s">
        <v>268</v>
      </c>
      <c r="F269" s="221" t="s">
        <v>269</v>
      </c>
      <c r="G269" s="222" t="s">
        <v>154</v>
      </c>
      <c r="H269" s="223">
        <v>59.109000000000002</v>
      </c>
      <c r="I269" s="224"/>
      <c r="J269" s="225">
        <f>ROUND(I269*H269,2)</f>
        <v>0</v>
      </c>
      <c r="K269" s="221" t="s">
        <v>33</v>
      </c>
      <c r="L269" s="45"/>
      <c r="M269" s="226" t="s">
        <v>1</v>
      </c>
      <c r="N269" s="227" t="s">
        <v>39</v>
      </c>
      <c r="O269" s="92"/>
      <c r="P269" s="228">
        <f>O269*H269</f>
        <v>0</v>
      </c>
      <c r="Q269" s="228">
        <v>0.079210000000000003</v>
      </c>
      <c r="R269" s="228">
        <f>Q269*H269</f>
        <v>4.68202389</v>
      </c>
      <c r="S269" s="228">
        <v>0</v>
      </c>
      <c r="T269" s="229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0" t="s">
        <v>155</v>
      </c>
      <c r="AT269" s="230" t="s">
        <v>151</v>
      </c>
      <c r="AU269" s="230" t="s">
        <v>84</v>
      </c>
      <c r="AY269" s="18" t="s">
        <v>148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8" t="s">
        <v>82</v>
      </c>
      <c r="BK269" s="231">
        <f>ROUND(I269*H269,2)</f>
        <v>0</v>
      </c>
      <c r="BL269" s="18" t="s">
        <v>155</v>
      </c>
      <c r="BM269" s="230" t="s">
        <v>270</v>
      </c>
    </row>
    <row r="270" s="13" customFormat="1">
      <c r="A270" s="13"/>
      <c r="B270" s="232"/>
      <c r="C270" s="233"/>
      <c r="D270" s="234" t="s">
        <v>156</v>
      </c>
      <c r="E270" s="235" t="s">
        <v>1</v>
      </c>
      <c r="F270" s="236" t="s">
        <v>157</v>
      </c>
      <c r="G270" s="233"/>
      <c r="H270" s="235" t="s">
        <v>1</v>
      </c>
      <c r="I270" s="237"/>
      <c r="J270" s="233"/>
      <c r="K270" s="233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156</v>
      </c>
      <c r="AU270" s="242" t="s">
        <v>84</v>
      </c>
      <c r="AV270" s="13" t="s">
        <v>82</v>
      </c>
      <c r="AW270" s="13" t="s">
        <v>30</v>
      </c>
      <c r="AX270" s="13" t="s">
        <v>74</v>
      </c>
      <c r="AY270" s="242" t="s">
        <v>148</v>
      </c>
    </row>
    <row r="271" s="14" customFormat="1">
      <c r="A271" s="14"/>
      <c r="B271" s="243"/>
      <c r="C271" s="244"/>
      <c r="D271" s="234" t="s">
        <v>156</v>
      </c>
      <c r="E271" s="245" t="s">
        <v>1</v>
      </c>
      <c r="F271" s="246" t="s">
        <v>271</v>
      </c>
      <c r="G271" s="244"/>
      <c r="H271" s="247">
        <v>5.8650000000000002</v>
      </c>
      <c r="I271" s="248"/>
      <c r="J271" s="244"/>
      <c r="K271" s="244"/>
      <c r="L271" s="249"/>
      <c r="M271" s="250"/>
      <c r="N271" s="251"/>
      <c r="O271" s="251"/>
      <c r="P271" s="251"/>
      <c r="Q271" s="251"/>
      <c r="R271" s="251"/>
      <c r="S271" s="251"/>
      <c r="T271" s="252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3" t="s">
        <v>156</v>
      </c>
      <c r="AU271" s="253" t="s">
        <v>84</v>
      </c>
      <c r="AV271" s="14" t="s">
        <v>84</v>
      </c>
      <c r="AW271" s="14" t="s">
        <v>30</v>
      </c>
      <c r="AX271" s="14" t="s">
        <v>74</v>
      </c>
      <c r="AY271" s="253" t="s">
        <v>148</v>
      </c>
    </row>
    <row r="272" s="14" customFormat="1">
      <c r="A272" s="14"/>
      <c r="B272" s="243"/>
      <c r="C272" s="244"/>
      <c r="D272" s="234" t="s">
        <v>156</v>
      </c>
      <c r="E272" s="245" t="s">
        <v>1</v>
      </c>
      <c r="F272" s="246" t="s">
        <v>272</v>
      </c>
      <c r="G272" s="244"/>
      <c r="H272" s="247">
        <v>28.510999999999999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3" t="s">
        <v>156</v>
      </c>
      <c r="AU272" s="253" t="s">
        <v>84</v>
      </c>
      <c r="AV272" s="14" t="s">
        <v>84</v>
      </c>
      <c r="AW272" s="14" t="s">
        <v>30</v>
      </c>
      <c r="AX272" s="14" t="s">
        <v>74</v>
      </c>
      <c r="AY272" s="253" t="s">
        <v>148</v>
      </c>
    </row>
    <row r="273" s="14" customFormat="1">
      <c r="A273" s="14"/>
      <c r="B273" s="243"/>
      <c r="C273" s="244"/>
      <c r="D273" s="234" t="s">
        <v>156</v>
      </c>
      <c r="E273" s="245" t="s">
        <v>1</v>
      </c>
      <c r="F273" s="246" t="s">
        <v>273</v>
      </c>
      <c r="G273" s="244"/>
      <c r="H273" s="247">
        <v>-3.7130000000000001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156</v>
      </c>
      <c r="AU273" s="253" t="s">
        <v>84</v>
      </c>
      <c r="AV273" s="14" t="s">
        <v>84</v>
      </c>
      <c r="AW273" s="14" t="s">
        <v>30</v>
      </c>
      <c r="AX273" s="14" t="s">
        <v>74</v>
      </c>
      <c r="AY273" s="253" t="s">
        <v>148</v>
      </c>
    </row>
    <row r="274" s="16" customFormat="1">
      <c r="A274" s="16"/>
      <c r="B274" s="265"/>
      <c r="C274" s="266"/>
      <c r="D274" s="234" t="s">
        <v>156</v>
      </c>
      <c r="E274" s="267" t="s">
        <v>1</v>
      </c>
      <c r="F274" s="268" t="s">
        <v>178</v>
      </c>
      <c r="G274" s="266"/>
      <c r="H274" s="269">
        <v>30.662999999999997</v>
      </c>
      <c r="I274" s="270"/>
      <c r="J274" s="266"/>
      <c r="K274" s="266"/>
      <c r="L274" s="271"/>
      <c r="M274" s="272"/>
      <c r="N274" s="273"/>
      <c r="O274" s="273"/>
      <c r="P274" s="273"/>
      <c r="Q274" s="273"/>
      <c r="R274" s="273"/>
      <c r="S274" s="273"/>
      <c r="T274" s="274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T274" s="275" t="s">
        <v>156</v>
      </c>
      <c r="AU274" s="275" t="s">
        <v>84</v>
      </c>
      <c r="AV274" s="16" t="s">
        <v>149</v>
      </c>
      <c r="AW274" s="16" t="s">
        <v>30</v>
      </c>
      <c r="AX274" s="16" t="s">
        <v>74</v>
      </c>
      <c r="AY274" s="275" t="s">
        <v>148</v>
      </c>
    </row>
    <row r="275" s="13" customFormat="1">
      <c r="A275" s="13"/>
      <c r="B275" s="232"/>
      <c r="C275" s="233"/>
      <c r="D275" s="234" t="s">
        <v>156</v>
      </c>
      <c r="E275" s="235" t="s">
        <v>1</v>
      </c>
      <c r="F275" s="236" t="s">
        <v>259</v>
      </c>
      <c r="G275" s="233"/>
      <c r="H275" s="235" t="s">
        <v>1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156</v>
      </c>
      <c r="AU275" s="242" t="s">
        <v>84</v>
      </c>
      <c r="AV275" s="13" t="s">
        <v>82</v>
      </c>
      <c r="AW275" s="13" t="s">
        <v>30</v>
      </c>
      <c r="AX275" s="13" t="s">
        <v>74</v>
      </c>
      <c r="AY275" s="242" t="s">
        <v>148</v>
      </c>
    </row>
    <row r="276" s="14" customFormat="1">
      <c r="A276" s="14"/>
      <c r="B276" s="243"/>
      <c r="C276" s="244"/>
      <c r="D276" s="234" t="s">
        <v>156</v>
      </c>
      <c r="E276" s="245" t="s">
        <v>1</v>
      </c>
      <c r="F276" s="246" t="s">
        <v>274</v>
      </c>
      <c r="G276" s="244"/>
      <c r="H276" s="247">
        <v>4.7249999999999996</v>
      </c>
      <c r="I276" s="248"/>
      <c r="J276" s="244"/>
      <c r="K276" s="244"/>
      <c r="L276" s="249"/>
      <c r="M276" s="250"/>
      <c r="N276" s="251"/>
      <c r="O276" s="251"/>
      <c r="P276" s="251"/>
      <c r="Q276" s="251"/>
      <c r="R276" s="251"/>
      <c r="S276" s="251"/>
      <c r="T276" s="25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3" t="s">
        <v>156</v>
      </c>
      <c r="AU276" s="253" t="s">
        <v>84</v>
      </c>
      <c r="AV276" s="14" t="s">
        <v>84</v>
      </c>
      <c r="AW276" s="14" t="s">
        <v>30</v>
      </c>
      <c r="AX276" s="14" t="s">
        <v>74</v>
      </c>
      <c r="AY276" s="253" t="s">
        <v>148</v>
      </c>
    </row>
    <row r="277" s="14" customFormat="1">
      <c r="A277" s="14"/>
      <c r="B277" s="243"/>
      <c r="C277" s="244"/>
      <c r="D277" s="234" t="s">
        <v>156</v>
      </c>
      <c r="E277" s="245" t="s">
        <v>1</v>
      </c>
      <c r="F277" s="246" t="s">
        <v>275</v>
      </c>
      <c r="G277" s="244"/>
      <c r="H277" s="247">
        <v>9.3559999999999999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156</v>
      </c>
      <c r="AU277" s="253" t="s">
        <v>84</v>
      </c>
      <c r="AV277" s="14" t="s">
        <v>84</v>
      </c>
      <c r="AW277" s="14" t="s">
        <v>30</v>
      </c>
      <c r="AX277" s="14" t="s">
        <v>74</v>
      </c>
      <c r="AY277" s="253" t="s">
        <v>148</v>
      </c>
    </row>
    <row r="278" s="16" customFormat="1">
      <c r="A278" s="16"/>
      <c r="B278" s="265"/>
      <c r="C278" s="266"/>
      <c r="D278" s="234" t="s">
        <v>156</v>
      </c>
      <c r="E278" s="267" t="s">
        <v>1</v>
      </c>
      <c r="F278" s="268" t="s">
        <v>178</v>
      </c>
      <c r="G278" s="266"/>
      <c r="H278" s="269">
        <v>14.081</v>
      </c>
      <c r="I278" s="270"/>
      <c r="J278" s="266"/>
      <c r="K278" s="266"/>
      <c r="L278" s="271"/>
      <c r="M278" s="272"/>
      <c r="N278" s="273"/>
      <c r="O278" s="273"/>
      <c r="P278" s="273"/>
      <c r="Q278" s="273"/>
      <c r="R278" s="273"/>
      <c r="S278" s="273"/>
      <c r="T278" s="274"/>
      <c r="U278" s="16"/>
      <c r="V278" s="16"/>
      <c r="W278" s="16"/>
      <c r="X278" s="16"/>
      <c r="Y278" s="16"/>
      <c r="Z278" s="16"/>
      <c r="AA278" s="16"/>
      <c r="AB278" s="16"/>
      <c r="AC278" s="16"/>
      <c r="AD278" s="16"/>
      <c r="AE278" s="16"/>
      <c r="AT278" s="275" t="s">
        <v>156</v>
      </c>
      <c r="AU278" s="275" t="s">
        <v>84</v>
      </c>
      <c r="AV278" s="16" t="s">
        <v>149</v>
      </c>
      <c r="AW278" s="16" t="s">
        <v>30</v>
      </c>
      <c r="AX278" s="16" t="s">
        <v>74</v>
      </c>
      <c r="AY278" s="275" t="s">
        <v>148</v>
      </c>
    </row>
    <row r="279" s="13" customFormat="1">
      <c r="A279" s="13"/>
      <c r="B279" s="232"/>
      <c r="C279" s="233"/>
      <c r="D279" s="234" t="s">
        <v>156</v>
      </c>
      <c r="E279" s="235" t="s">
        <v>1</v>
      </c>
      <c r="F279" s="236" t="s">
        <v>161</v>
      </c>
      <c r="G279" s="233"/>
      <c r="H279" s="235" t="s">
        <v>1</v>
      </c>
      <c r="I279" s="237"/>
      <c r="J279" s="233"/>
      <c r="K279" s="233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156</v>
      </c>
      <c r="AU279" s="242" t="s">
        <v>84</v>
      </c>
      <c r="AV279" s="13" t="s">
        <v>82</v>
      </c>
      <c r="AW279" s="13" t="s">
        <v>30</v>
      </c>
      <c r="AX279" s="13" t="s">
        <v>74</v>
      </c>
      <c r="AY279" s="242" t="s">
        <v>148</v>
      </c>
    </row>
    <row r="280" s="14" customFormat="1">
      <c r="A280" s="14"/>
      <c r="B280" s="243"/>
      <c r="C280" s="244"/>
      <c r="D280" s="234" t="s">
        <v>156</v>
      </c>
      <c r="E280" s="245" t="s">
        <v>1</v>
      </c>
      <c r="F280" s="246" t="s">
        <v>276</v>
      </c>
      <c r="G280" s="244"/>
      <c r="H280" s="247">
        <v>8.3480000000000008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3" t="s">
        <v>156</v>
      </c>
      <c r="AU280" s="253" t="s">
        <v>84</v>
      </c>
      <c r="AV280" s="14" t="s">
        <v>84</v>
      </c>
      <c r="AW280" s="14" t="s">
        <v>30</v>
      </c>
      <c r="AX280" s="14" t="s">
        <v>74</v>
      </c>
      <c r="AY280" s="253" t="s">
        <v>148</v>
      </c>
    </row>
    <row r="281" s="14" customFormat="1">
      <c r="A281" s="14"/>
      <c r="B281" s="243"/>
      <c r="C281" s="244"/>
      <c r="D281" s="234" t="s">
        <v>156</v>
      </c>
      <c r="E281" s="245" t="s">
        <v>1</v>
      </c>
      <c r="F281" s="246" t="s">
        <v>277</v>
      </c>
      <c r="G281" s="244"/>
      <c r="H281" s="247">
        <v>6.0170000000000003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156</v>
      </c>
      <c r="AU281" s="253" t="s">
        <v>84</v>
      </c>
      <c r="AV281" s="14" t="s">
        <v>84</v>
      </c>
      <c r="AW281" s="14" t="s">
        <v>30</v>
      </c>
      <c r="AX281" s="14" t="s">
        <v>74</v>
      </c>
      <c r="AY281" s="253" t="s">
        <v>148</v>
      </c>
    </row>
    <row r="282" s="16" customFormat="1">
      <c r="A282" s="16"/>
      <c r="B282" s="265"/>
      <c r="C282" s="266"/>
      <c r="D282" s="234" t="s">
        <v>156</v>
      </c>
      <c r="E282" s="267" t="s">
        <v>1</v>
      </c>
      <c r="F282" s="268" t="s">
        <v>178</v>
      </c>
      <c r="G282" s="266"/>
      <c r="H282" s="269">
        <v>14.365000000000002</v>
      </c>
      <c r="I282" s="270"/>
      <c r="J282" s="266"/>
      <c r="K282" s="266"/>
      <c r="L282" s="271"/>
      <c r="M282" s="272"/>
      <c r="N282" s="273"/>
      <c r="O282" s="273"/>
      <c r="P282" s="273"/>
      <c r="Q282" s="273"/>
      <c r="R282" s="273"/>
      <c r="S282" s="273"/>
      <c r="T282" s="274"/>
      <c r="U282" s="16"/>
      <c r="V282" s="16"/>
      <c r="W282" s="16"/>
      <c r="X282" s="16"/>
      <c r="Y282" s="16"/>
      <c r="Z282" s="16"/>
      <c r="AA282" s="16"/>
      <c r="AB282" s="16"/>
      <c r="AC282" s="16"/>
      <c r="AD282" s="16"/>
      <c r="AE282" s="16"/>
      <c r="AT282" s="275" t="s">
        <v>156</v>
      </c>
      <c r="AU282" s="275" t="s">
        <v>84</v>
      </c>
      <c r="AV282" s="16" t="s">
        <v>149</v>
      </c>
      <c r="AW282" s="16" t="s">
        <v>30</v>
      </c>
      <c r="AX282" s="16" t="s">
        <v>74</v>
      </c>
      <c r="AY282" s="275" t="s">
        <v>148</v>
      </c>
    </row>
    <row r="283" s="15" customFormat="1">
      <c r="A283" s="15"/>
      <c r="B283" s="254"/>
      <c r="C283" s="255"/>
      <c r="D283" s="234" t="s">
        <v>156</v>
      </c>
      <c r="E283" s="256" t="s">
        <v>1</v>
      </c>
      <c r="F283" s="257" t="s">
        <v>162</v>
      </c>
      <c r="G283" s="255"/>
      <c r="H283" s="258">
        <v>59.109000000000002</v>
      </c>
      <c r="I283" s="259"/>
      <c r="J283" s="255"/>
      <c r="K283" s="255"/>
      <c r="L283" s="260"/>
      <c r="M283" s="261"/>
      <c r="N283" s="262"/>
      <c r="O283" s="262"/>
      <c r="P283" s="262"/>
      <c r="Q283" s="262"/>
      <c r="R283" s="262"/>
      <c r="S283" s="262"/>
      <c r="T283" s="263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4" t="s">
        <v>156</v>
      </c>
      <c r="AU283" s="264" t="s">
        <v>84</v>
      </c>
      <c r="AV283" s="15" t="s">
        <v>155</v>
      </c>
      <c r="AW283" s="15" t="s">
        <v>30</v>
      </c>
      <c r="AX283" s="15" t="s">
        <v>82</v>
      </c>
      <c r="AY283" s="264" t="s">
        <v>148</v>
      </c>
    </row>
    <row r="284" s="2" customFormat="1" ht="24.15" customHeight="1">
      <c r="A284" s="39"/>
      <c r="B284" s="40"/>
      <c r="C284" s="219" t="s">
        <v>230</v>
      </c>
      <c r="D284" s="219" t="s">
        <v>151</v>
      </c>
      <c r="E284" s="220" t="s">
        <v>278</v>
      </c>
      <c r="F284" s="221" t="s">
        <v>279</v>
      </c>
      <c r="G284" s="222" t="s">
        <v>154</v>
      </c>
      <c r="H284" s="223">
        <v>7.4119999999999999</v>
      </c>
      <c r="I284" s="224"/>
      <c r="J284" s="225">
        <f>ROUND(I284*H284,2)</f>
        <v>0</v>
      </c>
      <c r="K284" s="221" t="s">
        <v>33</v>
      </c>
      <c r="L284" s="45"/>
      <c r="M284" s="226" t="s">
        <v>1</v>
      </c>
      <c r="N284" s="227" t="s">
        <v>39</v>
      </c>
      <c r="O284" s="92"/>
      <c r="P284" s="228">
        <f>O284*H284</f>
        <v>0</v>
      </c>
      <c r="Q284" s="228">
        <v>0.17818400000000001</v>
      </c>
      <c r="R284" s="228">
        <f>Q284*H284</f>
        <v>1.3206998080000001</v>
      </c>
      <c r="S284" s="228">
        <v>0</v>
      </c>
      <c r="T284" s="229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0" t="s">
        <v>155</v>
      </c>
      <c r="AT284" s="230" t="s">
        <v>151</v>
      </c>
      <c r="AU284" s="230" t="s">
        <v>84</v>
      </c>
      <c r="AY284" s="18" t="s">
        <v>148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8" t="s">
        <v>82</v>
      </c>
      <c r="BK284" s="231">
        <f>ROUND(I284*H284,2)</f>
        <v>0</v>
      </c>
      <c r="BL284" s="18" t="s">
        <v>155</v>
      </c>
      <c r="BM284" s="230" t="s">
        <v>280</v>
      </c>
    </row>
    <row r="285" s="13" customFormat="1">
      <c r="A285" s="13"/>
      <c r="B285" s="232"/>
      <c r="C285" s="233"/>
      <c r="D285" s="234" t="s">
        <v>156</v>
      </c>
      <c r="E285" s="235" t="s">
        <v>1</v>
      </c>
      <c r="F285" s="236" t="s">
        <v>157</v>
      </c>
      <c r="G285" s="233"/>
      <c r="H285" s="235" t="s">
        <v>1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156</v>
      </c>
      <c r="AU285" s="242" t="s">
        <v>84</v>
      </c>
      <c r="AV285" s="13" t="s">
        <v>82</v>
      </c>
      <c r="AW285" s="13" t="s">
        <v>30</v>
      </c>
      <c r="AX285" s="13" t="s">
        <v>74</v>
      </c>
      <c r="AY285" s="242" t="s">
        <v>148</v>
      </c>
    </row>
    <row r="286" s="14" customFormat="1">
      <c r="A286" s="14"/>
      <c r="B286" s="243"/>
      <c r="C286" s="244"/>
      <c r="D286" s="234" t="s">
        <v>156</v>
      </c>
      <c r="E286" s="245" t="s">
        <v>1</v>
      </c>
      <c r="F286" s="246" t="s">
        <v>281</v>
      </c>
      <c r="G286" s="244"/>
      <c r="H286" s="247">
        <v>3.1800000000000002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3" t="s">
        <v>156</v>
      </c>
      <c r="AU286" s="253" t="s">
        <v>84</v>
      </c>
      <c r="AV286" s="14" t="s">
        <v>84</v>
      </c>
      <c r="AW286" s="14" t="s">
        <v>30</v>
      </c>
      <c r="AX286" s="14" t="s">
        <v>74</v>
      </c>
      <c r="AY286" s="253" t="s">
        <v>148</v>
      </c>
    </row>
    <row r="287" s="16" customFormat="1">
      <c r="A287" s="16"/>
      <c r="B287" s="265"/>
      <c r="C287" s="266"/>
      <c r="D287" s="234" t="s">
        <v>156</v>
      </c>
      <c r="E287" s="267" t="s">
        <v>1</v>
      </c>
      <c r="F287" s="268" t="s">
        <v>178</v>
      </c>
      <c r="G287" s="266"/>
      <c r="H287" s="269">
        <v>3.1800000000000002</v>
      </c>
      <c r="I287" s="270"/>
      <c r="J287" s="266"/>
      <c r="K287" s="266"/>
      <c r="L287" s="271"/>
      <c r="M287" s="272"/>
      <c r="N287" s="273"/>
      <c r="O287" s="273"/>
      <c r="P287" s="273"/>
      <c r="Q287" s="273"/>
      <c r="R287" s="273"/>
      <c r="S287" s="273"/>
      <c r="T287" s="274"/>
      <c r="U287" s="16"/>
      <c r="V287" s="16"/>
      <c r="W287" s="16"/>
      <c r="X287" s="16"/>
      <c r="Y287" s="16"/>
      <c r="Z287" s="16"/>
      <c r="AA287" s="16"/>
      <c r="AB287" s="16"/>
      <c r="AC287" s="16"/>
      <c r="AD287" s="16"/>
      <c r="AE287" s="16"/>
      <c r="AT287" s="275" t="s">
        <v>156</v>
      </c>
      <c r="AU287" s="275" t="s">
        <v>84</v>
      </c>
      <c r="AV287" s="16" t="s">
        <v>149</v>
      </c>
      <c r="AW287" s="16" t="s">
        <v>30</v>
      </c>
      <c r="AX287" s="16" t="s">
        <v>74</v>
      </c>
      <c r="AY287" s="275" t="s">
        <v>148</v>
      </c>
    </row>
    <row r="288" s="13" customFormat="1">
      <c r="A288" s="13"/>
      <c r="B288" s="232"/>
      <c r="C288" s="233"/>
      <c r="D288" s="234" t="s">
        <v>156</v>
      </c>
      <c r="E288" s="235" t="s">
        <v>1</v>
      </c>
      <c r="F288" s="236" t="s">
        <v>282</v>
      </c>
      <c r="G288" s="233"/>
      <c r="H288" s="235" t="s">
        <v>1</v>
      </c>
      <c r="I288" s="237"/>
      <c r="J288" s="233"/>
      <c r="K288" s="233"/>
      <c r="L288" s="238"/>
      <c r="M288" s="239"/>
      <c r="N288" s="240"/>
      <c r="O288" s="240"/>
      <c r="P288" s="240"/>
      <c r="Q288" s="240"/>
      <c r="R288" s="240"/>
      <c r="S288" s="240"/>
      <c r="T288" s="241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2" t="s">
        <v>156</v>
      </c>
      <c r="AU288" s="242" t="s">
        <v>84</v>
      </c>
      <c r="AV288" s="13" t="s">
        <v>82</v>
      </c>
      <c r="AW288" s="13" t="s">
        <v>30</v>
      </c>
      <c r="AX288" s="13" t="s">
        <v>74</v>
      </c>
      <c r="AY288" s="242" t="s">
        <v>148</v>
      </c>
    </row>
    <row r="289" s="14" customFormat="1">
      <c r="A289" s="14"/>
      <c r="B289" s="243"/>
      <c r="C289" s="244"/>
      <c r="D289" s="234" t="s">
        <v>156</v>
      </c>
      <c r="E289" s="245" t="s">
        <v>1</v>
      </c>
      <c r="F289" s="246" t="s">
        <v>283</v>
      </c>
      <c r="G289" s="244"/>
      <c r="H289" s="247">
        <v>1.756</v>
      </c>
      <c r="I289" s="248"/>
      <c r="J289" s="244"/>
      <c r="K289" s="244"/>
      <c r="L289" s="249"/>
      <c r="M289" s="250"/>
      <c r="N289" s="251"/>
      <c r="O289" s="251"/>
      <c r="P289" s="251"/>
      <c r="Q289" s="251"/>
      <c r="R289" s="251"/>
      <c r="S289" s="251"/>
      <c r="T289" s="252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3" t="s">
        <v>156</v>
      </c>
      <c r="AU289" s="253" t="s">
        <v>84</v>
      </c>
      <c r="AV289" s="14" t="s">
        <v>84</v>
      </c>
      <c r="AW289" s="14" t="s">
        <v>30</v>
      </c>
      <c r="AX289" s="14" t="s">
        <v>74</v>
      </c>
      <c r="AY289" s="253" t="s">
        <v>148</v>
      </c>
    </row>
    <row r="290" s="13" customFormat="1">
      <c r="A290" s="13"/>
      <c r="B290" s="232"/>
      <c r="C290" s="233"/>
      <c r="D290" s="234" t="s">
        <v>156</v>
      </c>
      <c r="E290" s="235" t="s">
        <v>1</v>
      </c>
      <c r="F290" s="236" t="s">
        <v>284</v>
      </c>
      <c r="G290" s="233"/>
      <c r="H290" s="235" t="s">
        <v>1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156</v>
      </c>
      <c r="AU290" s="242" t="s">
        <v>84</v>
      </c>
      <c r="AV290" s="13" t="s">
        <v>82</v>
      </c>
      <c r="AW290" s="13" t="s">
        <v>30</v>
      </c>
      <c r="AX290" s="13" t="s">
        <v>74</v>
      </c>
      <c r="AY290" s="242" t="s">
        <v>148</v>
      </c>
    </row>
    <row r="291" s="14" customFormat="1">
      <c r="A291" s="14"/>
      <c r="B291" s="243"/>
      <c r="C291" s="244"/>
      <c r="D291" s="234" t="s">
        <v>156</v>
      </c>
      <c r="E291" s="245" t="s">
        <v>1</v>
      </c>
      <c r="F291" s="246" t="s">
        <v>285</v>
      </c>
      <c r="G291" s="244"/>
      <c r="H291" s="247">
        <v>2.2360000000000002</v>
      </c>
      <c r="I291" s="248"/>
      <c r="J291" s="244"/>
      <c r="K291" s="244"/>
      <c r="L291" s="249"/>
      <c r="M291" s="250"/>
      <c r="N291" s="251"/>
      <c r="O291" s="251"/>
      <c r="P291" s="251"/>
      <c r="Q291" s="251"/>
      <c r="R291" s="251"/>
      <c r="S291" s="251"/>
      <c r="T291" s="252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3" t="s">
        <v>156</v>
      </c>
      <c r="AU291" s="253" t="s">
        <v>84</v>
      </c>
      <c r="AV291" s="14" t="s">
        <v>84</v>
      </c>
      <c r="AW291" s="14" t="s">
        <v>30</v>
      </c>
      <c r="AX291" s="14" t="s">
        <v>74</v>
      </c>
      <c r="AY291" s="253" t="s">
        <v>148</v>
      </c>
    </row>
    <row r="292" s="16" customFormat="1">
      <c r="A292" s="16"/>
      <c r="B292" s="265"/>
      <c r="C292" s="266"/>
      <c r="D292" s="234" t="s">
        <v>156</v>
      </c>
      <c r="E292" s="267" t="s">
        <v>1</v>
      </c>
      <c r="F292" s="268" t="s">
        <v>178</v>
      </c>
      <c r="G292" s="266"/>
      <c r="H292" s="269">
        <v>3.992</v>
      </c>
      <c r="I292" s="270"/>
      <c r="J292" s="266"/>
      <c r="K292" s="266"/>
      <c r="L292" s="271"/>
      <c r="M292" s="272"/>
      <c r="N292" s="273"/>
      <c r="O292" s="273"/>
      <c r="P292" s="273"/>
      <c r="Q292" s="273"/>
      <c r="R292" s="273"/>
      <c r="S292" s="273"/>
      <c r="T292" s="274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T292" s="275" t="s">
        <v>156</v>
      </c>
      <c r="AU292" s="275" t="s">
        <v>84</v>
      </c>
      <c r="AV292" s="16" t="s">
        <v>149</v>
      </c>
      <c r="AW292" s="16" t="s">
        <v>30</v>
      </c>
      <c r="AX292" s="16" t="s">
        <v>74</v>
      </c>
      <c r="AY292" s="275" t="s">
        <v>148</v>
      </c>
    </row>
    <row r="293" s="14" customFormat="1">
      <c r="A293" s="14"/>
      <c r="B293" s="243"/>
      <c r="C293" s="244"/>
      <c r="D293" s="234" t="s">
        <v>156</v>
      </c>
      <c r="E293" s="245" t="s">
        <v>1</v>
      </c>
      <c r="F293" s="246" t="s">
        <v>286</v>
      </c>
      <c r="G293" s="244"/>
      <c r="H293" s="247">
        <v>0.23999999999999999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156</v>
      </c>
      <c r="AU293" s="253" t="s">
        <v>84</v>
      </c>
      <c r="AV293" s="14" t="s">
        <v>84</v>
      </c>
      <c r="AW293" s="14" t="s">
        <v>30</v>
      </c>
      <c r="AX293" s="14" t="s">
        <v>74</v>
      </c>
      <c r="AY293" s="253" t="s">
        <v>148</v>
      </c>
    </row>
    <row r="294" s="15" customFormat="1">
      <c r="A294" s="15"/>
      <c r="B294" s="254"/>
      <c r="C294" s="255"/>
      <c r="D294" s="234" t="s">
        <v>156</v>
      </c>
      <c r="E294" s="256" t="s">
        <v>1</v>
      </c>
      <c r="F294" s="257" t="s">
        <v>162</v>
      </c>
      <c r="G294" s="255"/>
      <c r="H294" s="258">
        <v>7.4120000000000008</v>
      </c>
      <c r="I294" s="259"/>
      <c r="J294" s="255"/>
      <c r="K294" s="255"/>
      <c r="L294" s="260"/>
      <c r="M294" s="261"/>
      <c r="N294" s="262"/>
      <c r="O294" s="262"/>
      <c r="P294" s="262"/>
      <c r="Q294" s="262"/>
      <c r="R294" s="262"/>
      <c r="S294" s="262"/>
      <c r="T294" s="263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4" t="s">
        <v>156</v>
      </c>
      <c r="AU294" s="264" t="s">
        <v>84</v>
      </c>
      <c r="AV294" s="15" t="s">
        <v>155</v>
      </c>
      <c r="AW294" s="15" t="s">
        <v>30</v>
      </c>
      <c r="AX294" s="15" t="s">
        <v>82</v>
      </c>
      <c r="AY294" s="264" t="s">
        <v>148</v>
      </c>
    </row>
    <row r="295" s="2" customFormat="1" ht="21.75" customHeight="1">
      <c r="A295" s="39"/>
      <c r="B295" s="40"/>
      <c r="C295" s="219" t="s">
        <v>7</v>
      </c>
      <c r="D295" s="219" t="s">
        <v>151</v>
      </c>
      <c r="E295" s="220" t="s">
        <v>287</v>
      </c>
      <c r="F295" s="221" t="s">
        <v>288</v>
      </c>
      <c r="G295" s="222" t="s">
        <v>154</v>
      </c>
      <c r="H295" s="223">
        <v>9.3889999999999993</v>
      </c>
      <c r="I295" s="224"/>
      <c r="J295" s="225">
        <f>ROUND(I295*H295,2)</f>
        <v>0</v>
      </c>
      <c r="K295" s="221" t="s">
        <v>33</v>
      </c>
      <c r="L295" s="45"/>
      <c r="M295" s="226" t="s">
        <v>1</v>
      </c>
      <c r="N295" s="227" t="s">
        <v>39</v>
      </c>
      <c r="O295" s="92"/>
      <c r="P295" s="228">
        <f>O295*H295</f>
        <v>0</v>
      </c>
      <c r="Q295" s="228">
        <v>0.26723000000000002</v>
      </c>
      <c r="R295" s="228">
        <f>Q295*H295</f>
        <v>2.5090224700000001</v>
      </c>
      <c r="S295" s="228">
        <v>0</v>
      </c>
      <c r="T295" s="229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0" t="s">
        <v>155</v>
      </c>
      <c r="AT295" s="230" t="s">
        <v>151</v>
      </c>
      <c r="AU295" s="230" t="s">
        <v>84</v>
      </c>
      <c r="AY295" s="18" t="s">
        <v>148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8" t="s">
        <v>82</v>
      </c>
      <c r="BK295" s="231">
        <f>ROUND(I295*H295,2)</f>
        <v>0</v>
      </c>
      <c r="BL295" s="18" t="s">
        <v>155</v>
      </c>
      <c r="BM295" s="230" t="s">
        <v>289</v>
      </c>
    </row>
    <row r="296" s="13" customFormat="1">
      <c r="A296" s="13"/>
      <c r="B296" s="232"/>
      <c r="C296" s="233"/>
      <c r="D296" s="234" t="s">
        <v>156</v>
      </c>
      <c r="E296" s="235" t="s">
        <v>1</v>
      </c>
      <c r="F296" s="236" t="s">
        <v>157</v>
      </c>
      <c r="G296" s="233"/>
      <c r="H296" s="235" t="s">
        <v>1</v>
      </c>
      <c r="I296" s="237"/>
      <c r="J296" s="233"/>
      <c r="K296" s="233"/>
      <c r="L296" s="238"/>
      <c r="M296" s="239"/>
      <c r="N296" s="240"/>
      <c r="O296" s="240"/>
      <c r="P296" s="240"/>
      <c r="Q296" s="240"/>
      <c r="R296" s="240"/>
      <c r="S296" s="240"/>
      <c r="T296" s="241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2" t="s">
        <v>156</v>
      </c>
      <c r="AU296" s="242" t="s">
        <v>84</v>
      </c>
      <c r="AV296" s="13" t="s">
        <v>82</v>
      </c>
      <c r="AW296" s="13" t="s">
        <v>30</v>
      </c>
      <c r="AX296" s="13" t="s">
        <v>74</v>
      </c>
      <c r="AY296" s="242" t="s">
        <v>148</v>
      </c>
    </row>
    <row r="297" s="14" customFormat="1">
      <c r="A297" s="14"/>
      <c r="B297" s="243"/>
      <c r="C297" s="244"/>
      <c r="D297" s="234" t="s">
        <v>156</v>
      </c>
      <c r="E297" s="245" t="s">
        <v>1</v>
      </c>
      <c r="F297" s="246" t="s">
        <v>290</v>
      </c>
      <c r="G297" s="244"/>
      <c r="H297" s="247">
        <v>3.7890000000000001</v>
      </c>
      <c r="I297" s="248"/>
      <c r="J297" s="244"/>
      <c r="K297" s="244"/>
      <c r="L297" s="249"/>
      <c r="M297" s="250"/>
      <c r="N297" s="251"/>
      <c r="O297" s="251"/>
      <c r="P297" s="251"/>
      <c r="Q297" s="251"/>
      <c r="R297" s="251"/>
      <c r="S297" s="251"/>
      <c r="T297" s="252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3" t="s">
        <v>156</v>
      </c>
      <c r="AU297" s="253" t="s">
        <v>84</v>
      </c>
      <c r="AV297" s="14" t="s">
        <v>84</v>
      </c>
      <c r="AW297" s="14" t="s">
        <v>30</v>
      </c>
      <c r="AX297" s="14" t="s">
        <v>74</v>
      </c>
      <c r="AY297" s="253" t="s">
        <v>148</v>
      </c>
    </row>
    <row r="298" s="13" customFormat="1">
      <c r="A298" s="13"/>
      <c r="B298" s="232"/>
      <c r="C298" s="233"/>
      <c r="D298" s="234" t="s">
        <v>156</v>
      </c>
      <c r="E298" s="235" t="s">
        <v>1</v>
      </c>
      <c r="F298" s="236" t="s">
        <v>159</v>
      </c>
      <c r="G298" s="233"/>
      <c r="H298" s="235" t="s">
        <v>1</v>
      </c>
      <c r="I298" s="237"/>
      <c r="J298" s="233"/>
      <c r="K298" s="233"/>
      <c r="L298" s="238"/>
      <c r="M298" s="239"/>
      <c r="N298" s="240"/>
      <c r="O298" s="240"/>
      <c r="P298" s="240"/>
      <c r="Q298" s="240"/>
      <c r="R298" s="240"/>
      <c r="S298" s="240"/>
      <c r="T298" s="24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2" t="s">
        <v>156</v>
      </c>
      <c r="AU298" s="242" t="s">
        <v>84</v>
      </c>
      <c r="AV298" s="13" t="s">
        <v>82</v>
      </c>
      <c r="AW298" s="13" t="s">
        <v>30</v>
      </c>
      <c r="AX298" s="13" t="s">
        <v>74</v>
      </c>
      <c r="AY298" s="242" t="s">
        <v>148</v>
      </c>
    </row>
    <row r="299" s="14" customFormat="1">
      <c r="A299" s="14"/>
      <c r="B299" s="243"/>
      <c r="C299" s="244"/>
      <c r="D299" s="234" t="s">
        <v>156</v>
      </c>
      <c r="E299" s="245" t="s">
        <v>1</v>
      </c>
      <c r="F299" s="246" t="s">
        <v>291</v>
      </c>
      <c r="G299" s="244"/>
      <c r="H299" s="247">
        <v>2.7999999999999998</v>
      </c>
      <c r="I299" s="248"/>
      <c r="J299" s="244"/>
      <c r="K299" s="244"/>
      <c r="L299" s="249"/>
      <c r="M299" s="250"/>
      <c r="N299" s="251"/>
      <c r="O299" s="251"/>
      <c r="P299" s="251"/>
      <c r="Q299" s="251"/>
      <c r="R299" s="251"/>
      <c r="S299" s="251"/>
      <c r="T299" s="252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3" t="s">
        <v>156</v>
      </c>
      <c r="AU299" s="253" t="s">
        <v>84</v>
      </c>
      <c r="AV299" s="14" t="s">
        <v>84</v>
      </c>
      <c r="AW299" s="14" t="s">
        <v>30</v>
      </c>
      <c r="AX299" s="14" t="s">
        <v>74</v>
      </c>
      <c r="AY299" s="253" t="s">
        <v>148</v>
      </c>
    </row>
    <row r="300" s="13" customFormat="1">
      <c r="A300" s="13"/>
      <c r="B300" s="232"/>
      <c r="C300" s="233"/>
      <c r="D300" s="234" t="s">
        <v>156</v>
      </c>
      <c r="E300" s="235" t="s">
        <v>1</v>
      </c>
      <c r="F300" s="236" t="s">
        <v>197</v>
      </c>
      <c r="G300" s="233"/>
      <c r="H300" s="235" t="s">
        <v>1</v>
      </c>
      <c r="I300" s="237"/>
      <c r="J300" s="233"/>
      <c r="K300" s="233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156</v>
      </c>
      <c r="AU300" s="242" t="s">
        <v>84</v>
      </c>
      <c r="AV300" s="13" t="s">
        <v>82</v>
      </c>
      <c r="AW300" s="13" t="s">
        <v>30</v>
      </c>
      <c r="AX300" s="13" t="s">
        <v>74</v>
      </c>
      <c r="AY300" s="242" t="s">
        <v>148</v>
      </c>
    </row>
    <row r="301" s="14" customFormat="1">
      <c r="A301" s="14"/>
      <c r="B301" s="243"/>
      <c r="C301" s="244"/>
      <c r="D301" s="234" t="s">
        <v>156</v>
      </c>
      <c r="E301" s="245" t="s">
        <v>1</v>
      </c>
      <c r="F301" s="246" t="s">
        <v>292</v>
      </c>
      <c r="G301" s="244"/>
      <c r="H301" s="247">
        <v>2.7999999999999998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3" t="s">
        <v>156</v>
      </c>
      <c r="AU301" s="253" t="s">
        <v>84</v>
      </c>
      <c r="AV301" s="14" t="s">
        <v>84</v>
      </c>
      <c r="AW301" s="14" t="s">
        <v>30</v>
      </c>
      <c r="AX301" s="14" t="s">
        <v>74</v>
      </c>
      <c r="AY301" s="253" t="s">
        <v>148</v>
      </c>
    </row>
    <row r="302" s="15" customFormat="1">
      <c r="A302" s="15"/>
      <c r="B302" s="254"/>
      <c r="C302" s="255"/>
      <c r="D302" s="234" t="s">
        <v>156</v>
      </c>
      <c r="E302" s="256" t="s">
        <v>1</v>
      </c>
      <c r="F302" s="257" t="s">
        <v>162</v>
      </c>
      <c r="G302" s="255"/>
      <c r="H302" s="258">
        <v>9.3889999999999993</v>
      </c>
      <c r="I302" s="259"/>
      <c r="J302" s="255"/>
      <c r="K302" s="255"/>
      <c r="L302" s="260"/>
      <c r="M302" s="261"/>
      <c r="N302" s="262"/>
      <c r="O302" s="262"/>
      <c r="P302" s="262"/>
      <c r="Q302" s="262"/>
      <c r="R302" s="262"/>
      <c r="S302" s="262"/>
      <c r="T302" s="263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4" t="s">
        <v>156</v>
      </c>
      <c r="AU302" s="264" t="s">
        <v>84</v>
      </c>
      <c r="AV302" s="15" t="s">
        <v>155</v>
      </c>
      <c r="AW302" s="15" t="s">
        <v>30</v>
      </c>
      <c r="AX302" s="15" t="s">
        <v>82</v>
      </c>
      <c r="AY302" s="264" t="s">
        <v>148</v>
      </c>
    </row>
    <row r="303" s="2" customFormat="1" ht="24.15" customHeight="1">
      <c r="A303" s="39"/>
      <c r="B303" s="40"/>
      <c r="C303" s="219" t="s">
        <v>234</v>
      </c>
      <c r="D303" s="219" t="s">
        <v>151</v>
      </c>
      <c r="E303" s="220" t="s">
        <v>293</v>
      </c>
      <c r="F303" s="221" t="s">
        <v>294</v>
      </c>
      <c r="G303" s="222" t="s">
        <v>295</v>
      </c>
      <c r="H303" s="223">
        <v>4.8399999999999999</v>
      </c>
      <c r="I303" s="224"/>
      <c r="J303" s="225">
        <f>ROUND(I303*H303,2)</f>
        <v>0</v>
      </c>
      <c r="K303" s="221" t="s">
        <v>33</v>
      </c>
      <c r="L303" s="45"/>
      <c r="M303" s="226" t="s">
        <v>1</v>
      </c>
      <c r="N303" s="227" t="s">
        <v>39</v>
      </c>
      <c r="O303" s="92"/>
      <c r="P303" s="228">
        <f>O303*H303</f>
        <v>0</v>
      </c>
      <c r="Q303" s="228">
        <v>0.0020400000000000001</v>
      </c>
      <c r="R303" s="228">
        <f>Q303*H303</f>
        <v>0.0098735999999999997</v>
      </c>
      <c r="S303" s="228">
        <v>0</v>
      </c>
      <c r="T303" s="229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0" t="s">
        <v>155</v>
      </c>
      <c r="AT303" s="230" t="s">
        <v>151</v>
      </c>
      <c r="AU303" s="230" t="s">
        <v>84</v>
      </c>
      <c r="AY303" s="18" t="s">
        <v>148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8" t="s">
        <v>82</v>
      </c>
      <c r="BK303" s="231">
        <f>ROUND(I303*H303,2)</f>
        <v>0</v>
      </c>
      <c r="BL303" s="18" t="s">
        <v>155</v>
      </c>
      <c r="BM303" s="230" t="s">
        <v>296</v>
      </c>
    </row>
    <row r="304" s="13" customFormat="1">
      <c r="A304" s="13"/>
      <c r="B304" s="232"/>
      <c r="C304" s="233"/>
      <c r="D304" s="234" t="s">
        <v>156</v>
      </c>
      <c r="E304" s="235" t="s">
        <v>1</v>
      </c>
      <c r="F304" s="236" t="s">
        <v>297</v>
      </c>
      <c r="G304" s="233"/>
      <c r="H304" s="235" t="s">
        <v>1</v>
      </c>
      <c r="I304" s="237"/>
      <c r="J304" s="233"/>
      <c r="K304" s="233"/>
      <c r="L304" s="238"/>
      <c r="M304" s="239"/>
      <c r="N304" s="240"/>
      <c r="O304" s="240"/>
      <c r="P304" s="240"/>
      <c r="Q304" s="240"/>
      <c r="R304" s="240"/>
      <c r="S304" s="240"/>
      <c r="T304" s="241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2" t="s">
        <v>156</v>
      </c>
      <c r="AU304" s="242" t="s">
        <v>84</v>
      </c>
      <c r="AV304" s="13" t="s">
        <v>82</v>
      </c>
      <c r="AW304" s="13" t="s">
        <v>30</v>
      </c>
      <c r="AX304" s="13" t="s">
        <v>74</v>
      </c>
      <c r="AY304" s="242" t="s">
        <v>148</v>
      </c>
    </row>
    <row r="305" s="13" customFormat="1">
      <c r="A305" s="13"/>
      <c r="B305" s="232"/>
      <c r="C305" s="233"/>
      <c r="D305" s="234" t="s">
        <v>156</v>
      </c>
      <c r="E305" s="235" t="s">
        <v>1</v>
      </c>
      <c r="F305" s="236" t="s">
        <v>298</v>
      </c>
      <c r="G305" s="233"/>
      <c r="H305" s="235" t="s">
        <v>1</v>
      </c>
      <c r="I305" s="237"/>
      <c r="J305" s="233"/>
      <c r="K305" s="233"/>
      <c r="L305" s="238"/>
      <c r="M305" s="239"/>
      <c r="N305" s="240"/>
      <c r="O305" s="240"/>
      <c r="P305" s="240"/>
      <c r="Q305" s="240"/>
      <c r="R305" s="240"/>
      <c r="S305" s="240"/>
      <c r="T305" s="24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2" t="s">
        <v>156</v>
      </c>
      <c r="AU305" s="242" t="s">
        <v>84</v>
      </c>
      <c r="AV305" s="13" t="s">
        <v>82</v>
      </c>
      <c r="AW305" s="13" t="s">
        <v>30</v>
      </c>
      <c r="AX305" s="13" t="s">
        <v>74</v>
      </c>
      <c r="AY305" s="242" t="s">
        <v>148</v>
      </c>
    </row>
    <row r="306" s="14" customFormat="1">
      <c r="A306" s="14"/>
      <c r="B306" s="243"/>
      <c r="C306" s="244"/>
      <c r="D306" s="234" t="s">
        <v>156</v>
      </c>
      <c r="E306" s="245" t="s">
        <v>1</v>
      </c>
      <c r="F306" s="246" t="s">
        <v>299</v>
      </c>
      <c r="G306" s="244"/>
      <c r="H306" s="247">
        <v>4.8399999999999999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3" t="s">
        <v>156</v>
      </c>
      <c r="AU306" s="253" t="s">
        <v>84</v>
      </c>
      <c r="AV306" s="14" t="s">
        <v>84</v>
      </c>
      <c r="AW306" s="14" t="s">
        <v>30</v>
      </c>
      <c r="AX306" s="14" t="s">
        <v>74</v>
      </c>
      <c r="AY306" s="253" t="s">
        <v>148</v>
      </c>
    </row>
    <row r="307" s="15" customFormat="1">
      <c r="A307" s="15"/>
      <c r="B307" s="254"/>
      <c r="C307" s="255"/>
      <c r="D307" s="234" t="s">
        <v>156</v>
      </c>
      <c r="E307" s="256" t="s">
        <v>1</v>
      </c>
      <c r="F307" s="257" t="s">
        <v>162</v>
      </c>
      <c r="G307" s="255"/>
      <c r="H307" s="258">
        <v>4.8399999999999999</v>
      </c>
      <c r="I307" s="259"/>
      <c r="J307" s="255"/>
      <c r="K307" s="255"/>
      <c r="L307" s="260"/>
      <c r="M307" s="261"/>
      <c r="N307" s="262"/>
      <c r="O307" s="262"/>
      <c r="P307" s="262"/>
      <c r="Q307" s="262"/>
      <c r="R307" s="262"/>
      <c r="S307" s="262"/>
      <c r="T307" s="263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64" t="s">
        <v>156</v>
      </c>
      <c r="AU307" s="264" t="s">
        <v>84</v>
      </c>
      <c r="AV307" s="15" t="s">
        <v>155</v>
      </c>
      <c r="AW307" s="15" t="s">
        <v>30</v>
      </c>
      <c r="AX307" s="15" t="s">
        <v>82</v>
      </c>
      <c r="AY307" s="264" t="s">
        <v>148</v>
      </c>
    </row>
    <row r="308" s="12" customFormat="1" ht="22.8" customHeight="1">
      <c r="A308" s="12"/>
      <c r="B308" s="203"/>
      <c r="C308" s="204"/>
      <c r="D308" s="205" t="s">
        <v>73</v>
      </c>
      <c r="E308" s="217" t="s">
        <v>155</v>
      </c>
      <c r="F308" s="217" t="s">
        <v>300</v>
      </c>
      <c r="G308" s="204"/>
      <c r="H308" s="204"/>
      <c r="I308" s="207"/>
      <c r="J308" s="218">
        <f>BK308</f>
        <v>0</v>
      </c>
      <c r="K308" s="204"/>
      <c r="L308" s="209"/>
      <c r="M308" s="210"/>
      <c r="N308" s="211"/>
      <c r="O308" s="211"/>
      <c r="P308" s="212">
        <f>SUM(P309:P318)</f>
        <v>0</v>
      </c>
      <c r="Q308" s="211"/>
      <c r="R308" s="212">
        <f>SUM(R309:R318)</f>
        <v>0.27586944000000002</v>
      </c>
      <c r="S308" s="211"/>
      <c r="T308" s="213">
        <f>SUM(T309:T318)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14" t="s">
        <v>82</v>
      </c>
      <c r="AT308" s="215" t="s">
        <v>73</v>
      </c>
      <c r="AU308" s="215" t="s">
        <v>82</v>
      </c>
      <c r="AY308" s="214" t="s">
        <v>148</v>
      </c>
      <c r="BK308" s="216">
        <f>SUM(BK309:BK318)</f>
        <v>0</v>
      </c>
    </row>
    <row r="309" s="2" customFormat="1" ht="24.15" customHeight="1">
      <c r="A309" s="39"/>
      <c r="B309" s="40"/>
      <c r="C309" s="219" t="s">
        <v>301</v>
      </c>
      <c r="D309" s="219" t="s">
        <v>151</v>
      </c>
      <c r="E309" s="220" t="s">
        <v>302</v>
      </c>
      <c r="F309" s="221" t="s">
        <v>303</v>
      </c>
      <c r="G309" s="222" t="s">
        <v>165</v>
      </c>
      <c r="H309" s="223">
        <v>14</v>
      </c>
      <c r="I309" s="224"/>
      <c r="J309" s="225">
        <f>ROUND(I309*H309,2)</f>
        <v>0</v>
      </c>
      <c r="K309" s="221" t="s">
        <v>33</v>
      </c>
      <c r="L309" s="45"/>
      <c r="M309" s="226" t="s">
        <v>1</v>
      </c>
      <c r="N309" s="227" t="s">
        <v>39</v>
      </c>
      <c r="O309" s="92"/>
      <c r="P309" s="228">
        <f>O309*H309</f>
        <v>0</v>
      </c>
      <c r="Q309" s="228">
        <v>0.019704960000000001</v>
      </c>
      <c r="R309" s="228">
        <f>Q309*H309</f>
        <v>0.27586944000000002</v>
      </c>
      <c r="S309" s="228">
        <v>0</v>
      </c>
      <c r="T309" s="229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0" t="s">
        <v>155</v>
      </c>
      <c r="AT309" s="230" t="s">
        <v>151</v>
      </c>
      <c r="AU309" s="230" t="s">
        <v>84</v>
      </c>
      <c r="AY309" s="18" t="s">
        <v>148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8" t="s">
        <v>82</v>
      </c>
      <c r="BK309" s="231">
        <f>ROUND(I309*H309,2)</f>
        <v>0</v>
      </c>
      <c r="BL309" s="18" t="s">
        <v>155</v>
      </c>
      <c r="BM309" s="230" t="s">
        <v>304</v>
      </c>
    </row>
    <row r="310" s="13" customFormat="1">
      <c r="A310" s="13"/>
      <c r="B310" s="232"/>
      <c r="C310" s="233"/>
      <c r="D310" s="234" t="s">
        <v>156</v>
      </c>
      <c r="E310" s="235" t="s">
        <v>1</v>
      </c>
      <c r="F310" s="236" t="s">
        <v>305</v>
      </c>
      <c r="G310" s="233"/>
      <c r="H310" s="235" t="s">
        <v>1</v>
      </c>
      <c r="I310" s="237"/>
      <c r="J310" s="233"/>
      <c r="K310" s="233"/>
      <c r="L310" s="238"/>
      <c r="M310" s="239"/>
      <c r="N310" s="240"/>
      <c r="O310" s="240"/>
      <c r="P310" s="240"/>
      <c r="Q310" s="240"/>
      <c r="R310" s="240"/>
      <c r="S310" s="240"/>
      <c r="T310" s="241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2" t="s">
        <v>156</v>
      </c>
      <c r="AU310" s="242" t="s">
        <v>84</v>
      </c>
      <c r="AV310" s="13" t="s">
        <v>82</v>
      </c>
      <c r="AW310" s="13" t="s">
        <v>30</v>
      </c>
      <c r="AX310" s="13" t="s">
        <v>74</v>
      </c>
      <c r="AY310" s="242" t="s">
        <v>148</v>
      </c>
    </row>
    <row r="311" s="14" customFormat="1">
      <c r="A311" s="14"/>
      <c r="B311" s="243"/>
      <c r="C311" s="244"/>
      <c r="D311" s="234" t="s">
        <v>156</v>
      </c>
      <c r="E311" s="245" t="s">
        <v>1</v>
      </c>
      <c r="F311" s="246" t="s">
        <v>306</v>
      </c>
      <c r="G311" s="244"/>
      <c r="H311" s="247">
        <v>5</v>
      </c>
      <c r="I311" s="248"/>
      <c r="J311" s="244"/>
      <c r="K311" s="244"/>
      <c r="L311" s="249"/>
      <c r="M311" s="250"/>
      <c r="N311" s="251"/>
      <c r="O311" s="251"/>
      <c r="P311" s="251"/>
      <c r="Q311" s="251"/>
      <c r="R311" s="251"/>
      <c r="S311" s="251"/>
      <c r="T311" s="252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3" t="s">
        <v>156</v>
      </c>
      <c r="AU311" s="253" t="s">
        <v>84</v>
      </c>
      <c r="AV311" s="14" t="s">
        <v>84</v>
      </c>
      <c r="AW311" s="14" t="s">
        <v>30</v>
      </c>
      <c r="AX311" s="14" t="s">
        <v>74</v>
      </c>
      <c r="AY311" s="253" t="s">
        <v>148</v>
      </c>
    </row>
    <row r="312" s="14" customFormat="1">
      <c r="A312" s="14"/>
      <c r="B312" s="243"/>
      <c r="C312" s="244"/>
      <c r="D312" s="234" t="s">
        <v>156</v>
      </c>
      <c r="E312" s="245" t="s">
        <v>1</v>
      </c>
      <c r="F312" s="246" t="s">
        <v>307</v>
      </c>
      <c r="G312" s="244"/>
      <c r="H312" s="247">
        <v>3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156</v>
      </c>
      <c r="AU312" s="253" t="s">
        <v>84</v>
      </c>
      <c r="AV312" s="14" t="s">
        <v>84</v>
      </c>
      <c r="AW312" s="14" t="s">
        <v>30</v>
      </c>
      <c r="AX312" s="14" t="s">
        <v>74</v>
      </c>
      <c r="AY312" s="253" t="s">
        <v>148</v>
      </c>
    </row>
    <row r="313" s="16" customFormat="1">
      <c r="A313" s="16"/>
      <c r="B313" s="265"/>
      <c r="C313" s="266"/>
      <c r="D313" s="234" t="s">
        <v>156</v>
      </c>
      <c r="E313" s="267" t="s">
        <v>1</v>
      </c>
      <c r="F313" s="268" t="s">
        <v>178</v>
      </c>
      <c r="G313" s="266"/>
      <c r="H313" s="269">
        <v>8</v>
      </c>
      <c r="I313" s="270"/>
      <c r="J313" s="266"/>
      <c r="K313" s="266"/>
      <c r="L313" s="271"/>
      <c r="M313" s="272"/>
      <c r="N313" s="273"/>
      <c r="O313" s="273"/>
      <c r="P313" s="273"/>
      <c r="Q313" s="273"/>
      <c r="R313" s="273"/>
      <c r="S313" s="273"/>
      <c r="T313" s="274"/>
      <c r="U313" s="16"/>
      <c r="V313" s="16"/>
      <c r="W313" s="16"/>
      <c r="X313" s="16"/>
      <c r="Y313" s="16"/>
      <c r="Z313" s="16"/>
      <c r="AA313" s="16"/>
      <c r="AB313" s="16"/>
      <c r="AC313" s="16"/>
      <c r="AD313" s="16"/>
      <c r="AE313" s="16"/>
      <c r="AT313" s="275" t="s">
        <v>156</v>
      </c>
      <c r="AU313" s="275" t="s">
        <v>84</v>
      </c>
      <c r="AV313" s="16" t="s">
        <v>149</v>
      </c>
      <c r="AW313" s="16" t="s">
        <v>30</v>
      </c>
      <c r="AX313" s="16" t="s">
        <v>74</v>
      </c>
      <c r="AY313" s="275" t="s">
        <v>148</v>
      </c>
    </row>
    <row r="314" s="13" customFormat="1">
      <c r="A314" s="13"/>
      <c r="B314" s="232"/>
      <c r="C314" s="233"/>
      <c r="D314" s="234" t="s">
        <v>156</v>
      </c>
      <c r="E314" s="235" t="s">
        <v>1</v>
      </c>
      <c r="F314" s="236" t="s">
        <v>308</v>
      </c>
      <c r="G314" s="233"/>
      <c r="H314" s="235" t="s">
        <v>1</v>
      </c>
      <c r="I314" s="237"/>
      <c r="J314" s="233"/>
      <c r="K314" s="233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156</v>
      </c>
      <c r="AU314" s="242" t="s">
        <v>84</v>
      </c>
      <c r="AV314" s="13" t="s">
        <v>82</v>
      </c>
      <c r="AW314" s="13" t="s">
        <v>30</v>
      </c>
      <c r="AX314" s="13" t="s">
        <v>74</v>
      </c>
      <c r="AY314" s="242" t="s">
        <v>148</v>
      </c>
    </row>
    <row r="315" s="14" customFormat="1">
      <c r="A315" s="14"/>
      <c r="B315" s="243"/>
      <c r="C315" s="244"/>
      <c r="D315" s="234" t="s">
        <v>156</v>
      </c>
      <c r="E315" s="245" t="s">
        <v>1</v>
      </c>
      <c r="F315" s="246" t="s">
        <v>309</v>
      </c>
      <c r="G315" s="244"/>
      <c r="H315" s="247">
        <v>3</v>
      </c>
      <c r="I315" s="248"/>
      <c r="J315" s="244"/>
      <c r="K315" s="244"/>
      <c r="L315" s="249"/>
      <c r="M315" s="250"/>
      <c r="N315" s="251"/>
      <c r="O315" s="251"/>
      <c r="P315" s="251"/>
      <c r="Q315" s="251"/>
      <c r="R315" s="251"/>
      <c r="S315" s="251"/>
      <c r="T315" s="252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3" t="s">
        <v>156</v>
      </c>
      <c r="AU315" s="253" t="s">
        <v>84</v>
      </c>
      <c r="AV315" s="14" t="s">
        <v>84</v>
      </c>
      <c r="AW315" s="14" t="s">
        <v>30</v>
      </c>
      <c r="AX315" s="14" t="s">
        <v>74</v>
      </c>
      <c r="AY315" s="253" t="s">
        <v>148</v>
      </c>
    </row>
    <row r="316" s="14" customFormat="1">
      <c r="A316" s="14"/>
      <c r="B316" s="243"/>
      <c r="C316" s="244"/>
      <c r="D316" s="234" t="s">
        <v>156</v>
      </c>
      <c r="E316" s="245" t="s">
        <v>1</v>
      </c>
      <c r="F316" s="246" t="s">
        <v>310</v>
      </c>
      <c r="G316" s="244"/>
      <c r="H316" s="247">
        <v>3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3" t="s">
        <v>156</v>
      </c>
      <c r="AU316" s="253" t="s">
        <v>84</v>
      </c>
      <c r="AV316" s="14" t="s">
        <v>84</v>
      </c>
      <c r="AW316" s="14" t="s">
        <v>30</v>
      </c>
      <c r="AX316" s="14" t="s">
        <v>74</v>
      </c>
      <c r="AY316" s="253" t="s">
        <v>148</v>
      </c>
    </row>
    <row r="317" s="16" customFormat="1">
      <c r="A317" s="16"/>
      <c r="B317" s="265"/>
      <c r="C317" s="266"/>
      <c r="D317" s="234" t="s">
        <v>156</v>
      </c>
      <c r="E317" s="267" t="s">
        <v>1</v>
      </c>
      <c r="F317" s="268" t="s">
        <v>178</v>
      </c>
      <c r="G317" s="266"/>
      <c r="H317" s="269">
        <v>6</v>
      </c>
      <c r="I317" s="270"/>
      <c r="J317" s="266"/>
      <c r="K317" s="266"/>
      <c r="L317" s="271"/>
      <c r="M317" s="272"/>
      <c r="N317" s="273"/>
      <c r="O317" s="273"/>
      <c r="P317" s="273"/>
      <c r="Q317" s="273"/>
      <c r="R317" s="273"/>
      <c r="S317" s="273"/>
      <c r="T317" s="274"/>
      <c r="U317" s="16"/>
      <c r="V317" s="16"/>
      <c r="W317" s="16"/>
      <c r="X317" s="16"/>
      <c r="Y317" s="16"/>
      <c r="Z317" s="16"/>
      <c r="AA317" s="16"/>
      <c r="AB317" s="16"/>
      <c r="AC317" s="16"/>
      <c r="AD317" s="16"/>
      <c r="AE317" s="16"/>
      <c r="AT317" s="275" t="s">
        <v>156</v>
      </c>
      <c r="AU317" s="275" t="s">
        <v>84</v>
      </c>
      <c r="AV317" s="16" t="s">
        <v>149</v>
      </c>
      <c r="AW317" s="16" t="s">
        <v>30</v>
      </c>
      <c r="AX317" s="16" t="s">
        <v>74</v>
      </c>
      <c r="AY317" s="275" t="s">
        <v>148</v>
      </c>
    </row>
    <row r="318" s="15" customFormat="1">
      <c r="A318" s="15"/>
      <c r="B318" s="254"/>
      <c r="C318" s="255"/>
      <c r="D318" s="234" t="s">
        <v>156</v>
      </c>
      <c r="E318" s="256" t="s">
        <v>1</v>
      </c>
      <c r="F318" s="257" t="s">
        <v>162</v>
      </c>
      <c r="G318" s="255"/>
      <c r="H318" s="258">
        <v>14</v>
      </c>
      <c r="I318" s="259"/>
      <c r="J318" s="255"/>
      <c r="K318" s="255"/>
      <c r="L318" s="260"/>
      <c r="M318" s="261"/>
      <c r="N318" s="262"/>
      <c r="O318" s="262"/>
      <c r="P318" s="262"/>
      <c r="Q318" s="262"/>
      <c r="R318" s="262"/>
      <c r="S318" s="262"/>
      <c r="T318" s="263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4" t="s">
        <v>156</v>
      </c>
      <c r="AU318" s="264" t="s">
        <v>84</v>
      </c>
      <c r="AV318" s="15" t="s">
        <v>155</v>
      </c>
      <c r="AW318" s="15" t="s">
        <v>30</v>
      </c>
      <c r="AX318" s="15" t="s">
        <v>82</v>
      </c>
      <c r="AY318" s="264" t="s">
        <v>148</v>
      </c>
    </row>
    <row r="319" s="12" customFormat="1" ht="22.8" customHeight="1">
      <c r="A319" s="12"/>
      <c r="B319" s="203"/>
      <c r="C319" s="204"/>
      <c r="D319" s="205" t="s">
        <v>73</v>
      </c>
      <c r="E319" s="217" t="s">
        <v>169</v>
      </c>
      <c r="F319" s="217" t="s">
        <v>311</v>
      </c>
      <c r="G319" s="204"/>
      <c r="H319" s="204"/>
      <c r="I319" s="207"/>
      <c r="J319" s="218">
        <f>BK319</f>
        <v>0</v>
      </c>
      <c r="K319" s="204"/>
      <c r="L319" s="209"/>
      <c r="M319" s="210"/>
      <c r="N319" s="211"/>
      <c r="O319" s="211"/>
      <c r="P319" s="212">
        <f>SUM(P320:P556)</f>
        <v>0</v>
      </c>
      <c r="Q319" s="211"/>
      <c r="R319" s="212">
        <f>SUM(R320:R556)</f>
        <v>25.270100147623399</v>
      </c>
      <c r="S319" s="211"/>
      <c r="T319" s="213">
        <f>SUM(T320:T556)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4" t="s">
        <v>82</v>
      </c>
      <c r="AT319" s="215" t="s">
        <v>73</v>
      </c>
      <c r="AU319" s="215" t="s">
        <v>82</v>
      </c>
      <c r="AY319" s="214" t="s">
        <v>148</v>
      </c>
      <c r="BK319" s="216">
        <f>SUM(BK320:BK556)</f>
        <v>0</v>
      </c>
    </row>
    <row r="320" s="2" customFormat="1" ht="24.15" customHeight="1">
      <c r="A320" s="39"/>
      <c r="B320" s="40"/>
      <c r="C320" s="219" t="s">
        <v>240</v>
      </c>
      <c r="D320" s="219" t="s">
        <v>151</v>
      </c>
      <c r="E320" s="220" t="s">
        <v>312</v>
      </c>
      <c r="F320" s="221" t="s">
        <v>313</v>
      </c>
      <c r="G320" s="222" t="s">
        <v>154</v>
      </c>
      <c r="H320" s="223">
        <v>38.520000000000003</v>
      </c>
      <c r="I320" s="224"/>
      <c r="J320" s="225">
        <f>ROUND(I320*H320,2)</f>
        <v>0</v>
      </c>
      <c r="K320" s="221" t="s">
        <v>33</v>
      </c>
      <c r="L320" s="45"/>
      <c r="M320" s="226" t="s">
        <v>1</v>
      </c>
      <c r="N320" s="227" t="s">
        <v>39</v>
      </c>
      <c r="O320" s="92"/>
      <c r="P320" s="228">
        <f>O320*H320</f>
        <v>0</v>
      </c>
      <c r="Q320" s="228">
        <v>0.000263</v>
      </c>
      <c r="R320" s="228">
        <f>Q320*H320</f>
        <v>0.010130760000000001</v>
      </c>
      <c r="S320" s="228">
        <v>0</v>
      </c>
      <c r="T320" s="229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0" t="s">
        <v>155</v>
      </c>
      <c r="AT320" s="230" t="s">
        <v>151</v>
      </c>
      <c r="AU320" s="230" t="s">
        <v>84</v>
      </c>
      <c r="AY320" s="18" t="s">
        <v>148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8" t="s">
        <v>82</v>
      </c>
      <c r="BK320" s="231">
        <f>ROUND(I320*H320,2)</f>
        <v>0</v>
      </c>
      <c r="BL320" s="18" t="s">
        <v>155</v>
      </c>
      <c r="BM320" s="230" t="s">
        <v>314</v>
      </c>
    </row>
    <row r="321" s="13" customFormat="1">
      <c r="A321" s="13"/>
      <c r="B321" s="232"/>
      <c r="C321" s="233"/>
      <c r="D321" s="234" t="s">
        <v>156</v>
      </c>
      <c r="E321" s="235" t="s">
        <v>1</v>
      </c>
      <c r="F321" s="236" t="s">
        <v>315</v>
      </c>
      <c r="G321" s="233"/>
      <c r="H321" s="235" t="s">
        <v>1</v>
      </c>
      <c r="I321" s="237"/>
      <c r="J321" s="233"/>
      <c r="K321" s="233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156</v>
      </c>
      <c r="AU321" s="242" t="s">
        <v>84</v>
      </c>
      <c r="AV321" s="13" t="s">
        <v>82</v>
      </c>
      <c r="AW321" s="13" t="s">
        <v>30</v>
      </c>
      <c r="AX321" s="13" t="s">
        <v>74</v>
      </c>
      <c r="AY321" s="242" t="s">
        <v>148</v>
      </c>
    </row>
    <row r="322" s="14" customFormat="1">
      <c r="A322" s="14"/>
      <c r="B322" s="243"/>
      <c r="C322" s="244"/>
      <c r="D322" s="234" t="s">
        <v>156</v>
      </c>
      <c r="E322" s="245" t="s">
        <v>1</v>
      </c>
      <c r="F322" s="246" t="s">
        <v>316</v>
      </c>
      <c r="G322" s="244"/>
      <c r="H322" s="247">
        <v>7.9000000000000004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156</v>
      </c>
      <c r="AU322" s="253" t="s">
        <v>84</v>
      </c>
      <c r="AV322" s="14" t="s">
        <v>84</v>
      </c>
      <c r="AW322" s="14" t="s">
        <v>30</v>
      </c>
      <c r="AX322" s="14" t="s">
        <v>74</v>
      </c>
      <c r="AY322" s="253" t="s">
        <v>148</v>
      </c>
    </row>
    <row r="323" s="13" customFormat="1">
      <c r="A323" s="13"/>
      <c r="B323" s="232"/>
      <c r="C323" s="233"/>
      <c r="D323" s="234" t="s">
        <v>156</v>
      </c>
      <c r="E323" s="235" t="s">
        <v>1</v>
      </c>
      <c r="F323" s="236" t="s">
        <v>317</v>
      </c>
      <c r="G323" s="233"/>
      <c r="H323" s="235" t="s">
        <v>1</v>
      </c>
      <c r="I323" s="237"/>
      <c r="J323" s="233"/>
      <c r="K323" s="233"/>
      <c r="L323" s="238"/>
      <c r="M323" s="239"/>
      <c r="N323" s="240"/>
      <c r="O323" s="240"/>
      <c r="P323" s="240"/>
      <c r="Q323" s="240"/>
      <c r="R323" s="240"/>
      <c r="S323" s="240"/>
      <c r="T323" s="241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2" t="s">
        <v>156</v>
      </c>
      <c r="AU323" s="242" t="s">
        <v>84</v>
      </c>
      <c r="AV323" s="13" t="s">
        <v>82</v>
      </c>
      <c r="AW323" s="13" t="s">
        <v>30</v>
      </c>
      <c r="AX323" s="13" t="s">
        <v>74</v>
      </c>
      <c r="AY323" s="242" t="s">
        <v>148</v>
      </c>
    </row>
    <row r="324" s="14" customFormat="1">
      <c r="A324" s="14"/>
      <c r="B324" s="243"/>
      <c r="C324" s="244"/>
      <c r="D324" s="234" t="s">
        <v>156</v>
      </c>
      <c r="E324" s="245" t="s">
        <v>1</v>
      </c>
      <c r="F324" s="246" t="s">
        <v>318</v>
      </c>
      <c r="G324" s="244"/>
      <c r="H324" s="247">
        <v>14.9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3" t="s">
        <v>156</v>
      </c>
      <c r="AU324" s="253" t="s">
        <v>84</v>
      </c>
      <c r="AV324" s="14" t="s">
        <v>84</v>
      </c>
      <c r="AW324" s="14" t="s">
        <v>30</v>
      </c>
      <c r="AX324" s="14" t="s">
        <v>74</v>
      </c>
      <c r="AY324" s="253" t="s">
        <v>148</v>
      </c>
    </row>
    <row r="325" s="16" customFormat="1">
      <c r="A325" s="16"/>
      <c r="B325" s="265"/>
      <c r="C325" s="266"/>
      <c r="D325" s="234" t="s">
        <v>156</v>
      </c>
      <c r="E325" s="267" t="s">
        <v>1</v>
      </c>
      <c r="F325" s="268" t="s">
        <v>178</v>
      </c>
      <c r="G325" s="266"/>
      <c r="H325" s="269">
        <v>22.800000000000001</v>
      </c>
      <c r="I325" s="270"/>
      <c r="J325" s="266"/>
      <c r="K325" s="266"/>
      <c r="L325" s="271"/>
      <c r="M325" s="272"/>
      <c r="N325" s="273"/>
      <c r="O325" s="273"/>
      <c r="P325" s="273"/>
      <c r="Q325" s="273"/>
      <c r="R325" s="273"/>
      <c r="S325" s="273"/>
      <c r="T325" s="274"/>
      <c r="U325" s="16"/>
      <c r="V325" s="16"/>
      <c r="W325" s="16"/>
      <c r="X325" s="16"/>
      <c r="Y325" s="16"/>
      <c r="Z325" s="16"/>
      <c r="AA325" s="16"/>
      <c r="AB325" s="16"/>
      <c r="AC325" s="16"/>
      <c r="AD325" s="16"/>
      <c r="AE325" s="16"/>
      <c r="AT325" s="275" t="s">
        <v>156</v>
      </c>
      <c r="AU325" s="275" t="s">
        <v>84</v>
      </c>
      <c r="AV325" s="16" t="s">
        <v>149</v>
      </c>
      <c r="AW325" s="16" t="s">
        <v>30</v>
      </c>
      <c r="AX325" s="16" t="s">
        <v>74</v>
      </c>
      <c r="AY325" s="275" t="s">
        <v>148</v>
      </c>
    </row>
    <row r="326" s="13" customFormat="1">
      <c r="A326" s="13"/>
      <c r="B326" s="232"/>
      <c r="C326" s="233"/>
      <c r="D326" s="234" t="s">
        <v>156</v>
      </c>
      <c r="E326" s="235" t="s">
        <v>1</v>
      </c>
      <c r="F326" s="236" t="s">
        <v>319</v>
      </c>
      <c r="G326" s="233"/>
      <c r="H326" s="235" t="s">
        <v>1</v>
      </c>
      <c r="I326" s="237"/>
      <c r="J326" s="233"/>
      <c r="K326" s="233"/>
      <c r="L326" s="238"/>
      <c r="M326" s="239"/>
      <c r="N326" s="240"/>
      <c r="O326" s="240"/>
      <c r="P326" s="240"/>
      <c r="Q326" s="240"/>
      <c r="R326" s="240"/>
      <c r="S326" s="240"/>
      <c r="T326" s="241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2" t="s">
        <v>156</v>
      </c>
      <c r="AU326" s="242" t="s">
        <v>84</v>
      </c>
      <c r="AV326" s="13" t="s">
        <v>82</v>
      </c>
      <c r="AW326" s="13" t="s">
        <v>30</v>
      </c>
      <c r="AX326" s="13" t="s">
        <v>74</v>
      </c>
      <c r="AY326" s="242" t="s">
        <v>148</v>
      </c>
    </row>
    <row r="327" s="14" customFormat="1">
      <c r="A327" s="14"/>
      <c r="B327" s="243"/>
      <c r="C327" s="244"/>
      <c r="D327" s="234" t="s">
        <v>156</v>
      </c>
      <c r="E327" s="245" t="s">
        <v>1</v>
      </c>
      <c r="F327" s="246" t="s">
        <v>320</v>
      </c>
      <c r="G327" s="244"/>
      <c r="H327" s="247">
        <v>15.720000000000001</v>
      </c>
      <c r="I327" s="248"/>
      <c r="J327" s="244"/>
      <c r="K327" s="244"/>
      <c r="L327" s="249"/>
      <c r="M327" s="250"/>
      <c r="N327" s="251"/>
      <c r="O327" s="251"/>
      <c r="P327" s="251"/>
      <c r="Q327" s="251"/>
      <c r="R327" s="251"/>
      <c r="S327" s="251"/>
      <c r="T327" s="252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3" t="s">
        <v>156</v>
      </c>
      <c r="AU327" s="253" t="s">
        <v>84</v>
      </c>
      <c r="AV327" s="14" t="s">
        <v>84</v>
      </c>
      <c r="AW327" s="14" t="s">
        <v>30</v>
      </c>
      <c r="AX327" s="14" t="s">
        <v>74</v>
      </c>
      <c r="AY327" s="253" t="s">
        <v>148</v>
      </c>
    </row>
    <row r="328" s="15" customFormat="1">
      <c r="A328" s="15"/>
      <c r="B328" s="254"/>
      <c r="C328" s="255"/>
      <c r="D328" s="234" t="s">
        <v>156</v>
      </c>
      <c r="E328" s="256" t="s">
        <v>1</v>
      </c>
      <c r="F328" s="257" t="s">
        <v>162</v>
      </c>
      <c r="G328" s="255"/>
      <c r="H328" s="258">
        <v>38.520000000000003</v>
      </c>
      <c r="I328" s="259"/>
      <c r="J328" s="255"/>
      <c r="K328" s="255"/>
      <c r="L328" s="260"/>
      <c r="M328" s="261"/>
      <c r="N328" s="262"/>
      <c r="O328" s="262"/>
      <c r="P328" s="262"/>
      <c r="Q328" s="262"/>
      <c r="R328" s="262"/>
      <c r="S328" s="262"/>
      <c r="T328" s="263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64" t="s">
        <v>156</v>
      </c>
      <c r="AU328" s="264" t="s">
        <v>84</v>
      </c>
      <c r="AV328" s="15" t="s">
        <v>155</v>
      </c>
      <c r="AW328" s="15" t="s">
        <v>30</v>
      </c>
      <c r="AX328" s="15" t="s">
        <v>82</v>
      </c>
      <c r="AY328" s="264" t="s">
        <v>148</v>
      </c>
    </row>
    <row r="329" s="2" customFormat="1" ht="24.15" customHeight="1">
      <c r="A329" s="39"/>
      <c r="B329" s="40"/>
      <c r="C329" s="219" t="s">
        <v>321</v>
      </c>
      <c r="D329" s="219" t="s">
        <v>151</v>
      </c>
      <c r="E329" s="220" t="s">
        <v>322</v>
      </c>
      <c r="F329" s="221" t="s">
        <v>323</v>
      </c>
      <c r="G329" s="222" t="s">
        <v>154</v>
      </c>
      <c r="H329" s="223">
        <v>38.520000000000003</v>
      </c>
      <c r="I329" s="224"/>
      <c r="J329" s="225">
        <f>ROUND(I329*H329,2)</f>
        <v>0</v>
      </c>
      <c r="K329" s="221" t="s">
        <v>33</v>
      </c>
      <c r="L329" s="45"/>
      <c r="M329" s="226" t="s">
        <v>1</v>
      </c>
      <c r="N329" s="227" t="s">
        <v>39</v>
      </c>
      <c r="O329" s="92"/>
      <c r="P329" s="228">
        <f>O329*H329</f>
        <v>0</v>
      </c>
      <c r="Q329" s="228">
        <v>0.0043839999999999999</v>
      </c>
      <c r="R329" s="228">
        <f>Q329*H329</f>
        <v>0.16887168</v>
      </c>
      <c r="S329" s="228">
        <v>0</v>
      </c>
      <c r="T329" s="22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155</v>
      </c>
      <c r="AT329" s="230" t="s">
        <v>151</v>
      </c>
      <c r="AU329" s="230" t="s">
        <v>84</v>
      </c>
      <c r="AY329" s="18" t="s">
        <v>148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8" t="s">
        <v>82</v>
      </c>
      <c r="BK329" s="231">
        <f>ROUND(I329*H329,2)</f>
        <v>0</v>
      </c>
      <c r="BL329" s="18" t="s">
        <v>155</v>
      </c>
      <c r="BM329" s="230" t="s">
        <v>324</v>
      </c>
    </row>
    <row r="330" s="13" customFormat="1">
      <c r="A330" s="13"/>
      <c r="B330" s="232"/>
      <c r="C330" s="233"/>
      <c r="D330" s="234" t="s">
        <v>156</v>
      </c>
      <c r="E330" s="235" t="s">
        <v>1</v>
      </c>
      <c r="F330" s="236" t="s">
        <v>315</v>
      </c>
      <c r="G330" s="233"/>
      <c r="H330" s="235" t="s">
        <v>1</v>
      </c>
      <c r="I330" s="237"/>
      <c r="J330" s="233"/>
      <c r="K330" s="233"/>
      <c r="L330" s="238"/>
      <c r="M330" s="239"/>
      <c r="N330" s="240"/>
      <c r="O330" s="240"/>
      <c r="P330" s="240"/>
      <c r="Q330" s="240"/>
      <c r="R330" s="240"/>
      <c r="S330" s="240"/>
      <c r="T330" s="241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2" t="s">
        <v>156</v>
      </c>
      <c r="AU330" s="242" t="s">
        <v>84</v>
      </c>
      <c r="AV330" s="13" t="s">
        <v>82</v>
      </c>
      <c r="AW330" s="13" t="s">
        <v>30</v>
      </c>
      <c r="AX330" s="13" t="s">
        <v>74</v>
      </c>
      <c r="AY330" s="242" t="s">
        <v>148</v>
      </c>
    </row>
    <row r="331" s="14" customFormat="1">
      <c r="A331" s="14"/>
      <c r="B331" s="243"/>
      <c r="C331" s="244"/>
      <c r="D331" s="234" t="s">
        <v>156</v>
      </c>
      <c r="E331" s="245" t="s">
        <v>1</v>
      </c>
      <c r="F331" s="246" t="s">
        <v>316</v>
      </c>
      <c r="G331" s="244"/>
      <c r="H331" s="247">
        <v>7.9000000000000004</v>
      </c>
      <c r="I331" s="248"/>
      <c r="J331" s="244"/>
      <c r="K331" s="244"/>
      <c r="L331" s="249"/>
      <c r="M331" s="250"/>
      <c r="N331" s="251"/>
      <c r="O331" s="251"/>
      <c r="P331" s="251"/>
      <c r="Q331" s="251"/>
      <c r="R331" s="251"/>
      <c r="S331" s="251"/>
      <c r="T331" s="252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3" t="s">
        <v>156</v>
      </c>
      <c r="AU331" s="253" t="s">
        <v>84</v>
      </c>
      <c r="AV331" s="14" t="s">
        <v>84</v>
      </c>
      <c r="AW331" s="14" t="s">
        <v>30</v>
      </c>
      <c r="AX331" s="14" t="s">
        <v>74</v>
      </c>
      <c r="AY331" s="253" t="s">
        <v>148</v>
      </c>
    </row>
    <row r="332" s="13" customFormat="1">
      <c r="A332" s="13"/>
      <c r="B332" s="232"/>
      <c r="C332" s="233"/>
      <c r="D332" s="234" t="s">
        <v>156</v>
      </c>
      <c r="E332" s="235" t="s">
        <v>1</v>
      </c>
      <c r="F332" s="236" t="s">
        <v>317</v>
      </c>
      <c r="G332" s="233"/>
      <c r="H332" s="235" t="s">
        <v>1</v>
      </c>
      <c r="I332" s="237"/>
      <c r="J332" s="233"/>
      <c r="K332" s="233"/>
      <c r="L332" s="238"/>
      <c r="M332" s="239"/>
      <c r="N332" s="240"/>
      <c r="O332" s="240"/>
      <c r="P332" s="240"/>
      <c r="Q332" s="240"/>
      <c r="R332" s="240"/>
      <c r="S332" s="240"/>
      <c r="T332" s="241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2" t="s">
        <v>156</v>
      </c>
      <c r="AU332" s="242" t="s">
        <v>84</v>
      </c>
      <c r="AV332" s="13" t="s">
        <v>82</v>
      </c>
      <c r="AW332" s="13" t="s">
        <v>30</v>
      </c>
      <c r="AX332" s="13" t="s">
        <v>74</v>
      </c>
      <c r="AY332" s="242" t="s">
        <v>148</v>
      </c>
    </row>
    <row r="333" s="14" customFormat="1">
      <c r="A333" s="14"/>
      <c r="B333" s="243"/>
      <c r="C333" s="244"/>
      <c r="D333" s="234" t="s">
        <v>156</v>
      </c>
      <c r="E333" s="245" t="s">
        <v>1</v>
      </c>
      <c r="F333" s="246" t="s">
        <v>318</v>
      </c>
      <c r="G333" s="244"/>
      <c r="H333" s="247">
        <v>14.9</v>
      </c>
      <c r="I333" s="248"/>
      <c r="J333" s="244"/>
      <c r="K333" s="244"/>
      <c r="L333" s="249"/>
      <c r="M333" s="250"/>
      <c r="N333" s="251"/>
      <c r="O333" s="251"/>
      <c r="P333" s="251"/>
      <c r="Q333" s="251"/>
      <c r="R333" s="251"/>
      <c r="S333" s="251"/>
      <c r="T333" s="252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3" t="s">
        <v>156</v>
      </c>
      <c r="AU333" s="253" t="s">
        <v>84</v>
      </c>
      <c r="AV333" s="14" t="s">
        <v>84</v>
      </c>
      <c r="AW333" s="14" t="s">
        <v>30</v>
      </c>
      <c r="AX333" s="14" t="s">
        <v>74</v>
      </c>
      <c r="AY333" s="253" t="s">
        <v>148</v>
      </c>
    </row>
    <row r="334" s="16" customFormat="1">
      <c r="A334" s="16"/>
      <c r="B334" s="265"/>
      <c r="C334" s="266"/>
      <c r="D334" s="234" t="s">
        <v>156</v>
      </c>
      <c r="E334" s="267" t="s">
        <v>1</v>
      </c>
      <c r="F334" s="268" t="s">
        <v>178</v>
      </c>
      <c r="G334" s="266"/>
      <c r="H334" s="269">
        <v>22.800000000000001</v>
      </c>
      <c r="I334" s="270"/>
      <c r="J334" s="266"/>
      <c r="K334" s="266"/>
      <c r="L334" s="271"/>
      <c r="M334" s="272"/>
      <c r="N334" s="273"/>
      <c r="O334" s="273"/>
      <c r="P334" s="273"/>
      <c r="Q334" s="273"/>
      <c r="R334" s="273"/>
      <c r="S334" s="273"/>
      <c r="T334" s="274"/>
      <c r="U334" s="16"/>
      <c r="V334" s="16"/>
      <c r="W334" s="16"/>
      <c r="X334" s="16"/>
      <c r="Y334" s="16"/>
      <c r="Z334" s="16"/>
      <c r="AA334" s="16"/>
      <c r="AB334" s="16"/>
      <c r="AC334" s="16"/>
      <c r="AD334" s="16"/>
      <c r="AE334" s="16"/>
      <c r="AT334" s="275" t="s">
        <v>156</v>
      </c>
      <c r="AU334" s="275" t="s">
        <v>84</v>
      </c>
      <c r="AV334" s="16" t="s">
        <v>149</v>
      </c>
      <c r="AW334" s="16" t="s">
        <v>30</v>
      </c>
      <c r="AX334" s="16" t="s">
        <v>74</v>
      </c>
      <c r="AY334" s="275" t="s">
        <v>148</v>
      </c>
    </row>
    <row r="335" s="13" customFormat="1">
      <c r="A335" s="13"/>
      <c r="B335" s="232"/>
      <c r="C335" s="233"/>
      <c r="D335" s="234" t="s">
        <v>156</v>
      </c>
      <c r="E335" s="235" t="s">
        <v>1</v>
      </c>
      <c r="F335" s="236" t="s">
        <v>319</v>
      </c>
      <c r="G335" s="233"/>
      <c r="H335" s="235" t="s">
        <v>1</v>
      </c>
      <c r="I335" s="237"/>
      <c r="J335" s="233"/>
      <c r="K335" s="233"/>
      <c r="L335" s="238"/>
      <c r="M335" s="239"/>
      <c r="N335" s="240"/>
      <c r="O335" s="240"/>
      <c r="P335" s="240"/>
      <c r="Q335" s="240"/>
      <c r="R335" s="240"/>
      <c r="S335" s="240"/>
      <c r="T335" s="241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2" t="s">
        <v>156</v>
      </c>
      <c r="AU335" s="242" t="s">
        <v>84</v>
      </c>
      <c r="AV335" s="13" t="s">
        <v>82</v>
      </c>
      <c r="AW335" s="13" t="s">
        <v>30</v>
      </c>
      <c r="AX335" s="13" t="s">
        <v>74</v>
      </c>
      <c r="AY335" s="242" t="s">
        <v>148</v>
      </c>
    </row>
    <row r="336" s="14" customFormat="1">
      <c r="A336" s="14"/>
      <c r="B336" s="243"/>
      <c r="C336" s="244"/>
      <c r="D336" s="234" t="s">
        <v>156</v>
      </c>
      <c r="E336" s="245" t="s">
        <v>1</v>
      </c>
      <c r="F336" s="246" t="s">
        <v>320</v>
      </c>
      <c r="G336" s="244"/>
      <c r="H336" s="247">
        <v>15.720000000000001</v>
      </c>
      <c r="I336" s="248"/>
      <c r="J336" s="244"/>
      <c r="K336" s="244"/>
      <c r="L336" s="249"/>
      <c r="M336" s="250"/>
      <c r="N336" s="251"/>
      <c r="O336" s="251"/>
      <c r="P336" s="251"/>
      <c r="Q336" s="251"/>
      <c r="R336" s="251"/>
      <c r="S336" s="251"/>
      <c r="T336" s="252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3" t="s">
        <v>156</v>
      </c>
      <c r="AU336" s="253" t="s">
        <v>84</v>
      </c>
      <c r="AV336" s="14" t="s">
        <v>84</v>
      </c>
      <c r="AW336" s="14" t="s">
        <v>30</v>
      </c>
      <c r="AX336" s="14" t="s">
        <v>74</v>
      </c>
      <c r="AY336" s="253" t="s">
        <v>148</v>
      </c>
    </row>
    <row r="337" s="15" customFormat="1">
      <c r="A337" s="15"/>
      <c r="B337" s="254"/>
      <c r="C337" s="255"/>
      <c r="D337" s="234" t="s">
        <v>156</v>
      </c>
      <c r="E337" s="256" t="s">
        <v>1</v>
      </c>
      <c r="F337" s="257" t="s">
        <v>162</v>
      </c>
      <c r="G337" s="255"/>
      <c r="H337" s="258">
        <v>38.520000000000003</v>
      </c>
      <c r="I337" s="259"/>
      <c r="J337" s="255"/>
      <c r="K337" s="255"/>
      <c r="L337" s="260"/>
      <c r="M337" s="261"/>
      <c r="N337" s="262"/>
      <c r="O337" s="262"/>
      <c r="P337" s="262"/>
      <c r="Q337" s="262"/>
      <c r="R337" s="262"/>
      <c r="S337" s="262"/>
      <c r="T337" s="263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64" t="s">
        <v>156</v>
      </c>
      <c r="AU337" s="264" t="s">
        <v>84</v>
      </c>
      <c r="AV337" s="15" t="s">
        <v>155</v>
      </c>
      <c r="AW337" s="15" t="s">
        <v>30</v>
      </c>
      <c r="AX337" s="15" t="s">
        <v>82</v>
      </c>
      <c r="AY337" s="264" t="s">
        <v>148</v>
      </c>
    </row>
    <row r="338" s="2" customFormat="1" ht="24.15" customHeight="1">
      <c r="A338" s="39"/>
      <c r="B338" s="40"/>
      <c r="C338" s="219" t="s">
        <v>254</v>
      </c>
      <c r="D338" s="219" t="s">
        <v>151</v>
      </c>
      <c r="E338" s="220" t="s">
        <v>325</v>
      </c>
      <c r="F338" s="221" t="s">
        <v>326</v>
      </c>
      <c r="G338" s="222" t="s">
        <v>154</v>
      </c>
      <c r="H338" s="223">
        <v>38.520000000000003</v>
      </c>
      <c r="I338" s="224"/>
      <c r="J338" s="225">
        <f>ROUND(I338*H338,2)</f>
        <v>0</v>
      </c>
      <c r="K338" s="221" t="s">
        <v>33</v>
      </c>
      <c r="L338" s="45"/>
      <c r="M338" s="226" t="s">
        <v>1</v>
      </c>
      <c r="N338" s="227" t="s">
        <v>39</v>
      </c>
      <c r="O338" s="92"/>
      <c r="P338" s="228">
        <f>O338*H338</f>
        <v>0</v>
      </c>
      <c r="Q338" s="228">
        <v>0.0040000000000000001</v>
      </c>
      <c r="R338" s="228">
        <f>Q338*H338</f>
        <v>0.15408000000000002</v>
      </c>
      <c r="S338" s="228">
        <v>0</v>
      </c>
      <c r="T338" s="22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0" t="s">
        <v>155</v>
      </c>
      <c r="AT338" s="230" t="s">
        <v>151</v>
      </c>
      <c r="AU338" s="230" t="s">
        <v>84</v>
      </c>
      <c r="AY338" s="18" t="s">
        <v>148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8" t="s">
        <v>82</v>
      </c>
      <c r="BK338" s="231">
        <f>ROUND(I338*H338,2)</f>
        <v>0</v>
      </c>
      <c r="BL338" s="18" t="s">
        <v>155</v>
      </c>
      <c r="BM338" s="230" t="s">
        <v>327</v>
      </c>
    </row>
    <row r="339" s="13" customFormat="1">
      <c r="A339" s="13"/>
      <c r="B339" s="232"/>
      <c r="C339" s="233"/>
      <c r="D339" s="234" t="s">
        <v>156</v>
      </c>
      <c r="E339" s="235" t="s">
        <v>1</v>
      </c>
      <c r="F339" s="236" t="s">
        <v>315</v>
      </c>
      <c r="G339" s="233"/>
      <c r="H339" s="235" t="s">
        <v>1</v>
      </c>
      <c r="I339" s="237"/>
      <c r="J339" s="233"/>
      <c r="K339" s="233"/>
      <c r="L339" s="238"/>
      <c r="M339" s="239"/>
      <c r="N339" s="240"/>
      <c r="O339" s="240"/>
      <c r="P339" s="240"/>
      <c r="Q339" s="240"/>
      <c r="R339" s="240"/>
      <c r="S339" s="240"/>
      <c r="T339" s="241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2" t="s">
        <v>156</v>
      </c>
      <c r="AU339" s="242" t="s">
        <v>84</v>
      </c>
      <c r="AV339" s="13" t="s">
        <v>82</v>
      </c>
      <c r="AW339" s="13" t="s">
        <v>30</v>
      </c>
      <c r="AX339" s="13" t="s">
        <v>74</v>
      </c>
      <c r="AY339" s="242" t="s">
        <v>148</v>
      </c>
    </row>
    <row r="340" s="14" customFormat="1">
      <c r="A340" s="14"/>
      <c r="B340" s="243"/>
      <c r="C340" s="244"/>
      <c r="D340" s="234" t="s">
        <v>156</v>
      </c>
      <c r="E340" s="245" t="s">
        <v>1</v>
      </c>
      <c r="F340" s="246" t="s">
        <v>316</v>
      </c>
      <c r="G340" s="244"/>
      <c r="H340" s="247">
        <v>7.9000000000000004</v>
      </c>
      <c r="I340" s="248"/>
      <c r="J340" s="244"/>
      <c r="K340" s="244"/>
      <c r="L340" s="249"/>
      <c r="M340" s="250"/>
      <c r="N340" s="251"/>
      <c r="O340" s="251"/>
      <c r="P340" s="251"/>
      <c r="Q340" s="251"/>
      <c r="R340" s="251"/>
      <c r="S340" s="251"/>
      <c r="T340" s="252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3" t="s">
        <v>156</v>
      </c>
      <c r="AU340" s="253" t="s">
        <v>84</v>
      </c>
      <c r="AV340" s="14" t="s">
        <v>84</v>
      </c>
      <c r="AW340" s="14" t="s">
        <v>30</v>
      </c>
      <c r="AX340" s="14" t="s">
        <v>74</v>
      </c>
      <c r="AY340" s="253" t="s">
        <v>148</v>
      </c>
    </row>
    <row r="341" s="13" customFormat="1">
      <c r="A341" s="13"/>
      <c r="B341" s="232"/>
      <c r="C341" s="233"/>
      <c r="D341" s="234" t="s">
        <v>156</v>
      </c>
      <c r="E341" s="235" t="s">
        <v>1</v>
      </c>
      <c r="F341" s="236" t="s">
        <v>317</v>
      </c>
      <c r="G341" s="233"/>
      <c r="H341" s="235" t="s">
        <v>1</v>
      </c>
      <c r="I341" s="237"/>
      <c r="J341" s="233"/>
      <c r="K341" s="233"/>
      <c r="L341" s="238"/>
      <c r="M341" s="239"/>
      <c r="N341" s="240"/>
      <c r="O341" s="240"/>
      <c r="P341" s="240"/>
      <c r="Q341" s="240"/>
      <c r="R341" s="240"/>
      <c r="S341" s="240"/>
      <c r="T341" s="24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2" t="s">
        <v>156</v>
      </c>
      <c r="AU341" s="242" t="s">
        <v>84</v>
      </c>
      <c r="AV341" s="13" t="s">
        <v>82</v>
      </c>
      <c r="AW341" s="13" t="s">
        <v>30</v>
      </c>
      <c r="AX341" s="13" t="s">
        <v>74</v>
      </c>
      <c r="AY341" s="242" t="s">
        <v>148</v>
      </c>
    </row>
    <row r="342" s="14" customFormat="1">
      <c r="A342" s="14"/>
      <c r="B342" s="243"/>
      <c r="C342" s="244"/>
      <c r="D342" s="234" t="s">
        <v>156</v>
      </c>
      <c r="E342" s="245" t="s">
        <v>1</v>
      </c>
      <c r="F342" s="246" t="s">
        <v>318</v>
      </c>
      <c r="G342" s="244"/>
      <c r="H342" s="247">
        <v>14.9</v>
      </c>
      <c r="I342" s="248"/>
      <c r="J342" s="244"/>
      <c r="K342" s="244"/>
      <c r="L342" s="249"/>
      <c r="M342" s="250"/>
      <c r="N342" s="251"/>
      <c r="O342" s="251"/>
      <c r="P342" s="251"/>
      <c r="Q342" s="251"/>
      <c r="R342" s="251"/>
      <c r="S342" s="251"/>
      <c r="T342" s="25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3" t="s">
        <v>156</v>
      </c>
      <c r="AU342" s="253" t="s">
        <v>84</v>
      </c>
      <c r="AV342" s="14" t="s">
        <v>84</v>
      </c>
      <c r="AW342" s="14" t="s">
        <v>30</v>
      </c>
      <c r="AX342" s="14" t="s">
        <v>74</v>
      </c>
      <c r="AY342" s="253" t="s">
        <v>148</v>
      </c>
    </row>
    <row r="343" s="16" customFormat="1">
      <c r="A343" s="16"/>
      <c r="B343" s="265"/>
      <c r="C343" s="266"/>
      <c r="D343" s="234" t="s">
        <v>156</v>
      </c>
      <c r="E343" s="267" t="s">
        <v>1</v>
      </c>
      <c r="F343" s="268" t="s">
        <v>178</v>
      </c>
      <c r="G343" s="266"/>
      <c r="H343" s="269">
        <v>22.800000000000001</v>
      </c>
      <c r="I343" s="270"/>
      <c r="J343" s="266"/>
      <c r="K343" s="266"/>
      <c r="L343" s="271"/>
      <c r="M343" s="272"/>
      <c r="N343" s="273"/>
      <c r="O343" s="273"/>
      <c r="P343" s="273"/>
      <c r="Q343" s="273"/>
      <c r="R343" s="273"/>
      <c r="S343" s="273"/>
      <c r="T343" s="274"/>
      <c r="U343" s="16"/>
      <c r="V343" s="16"/>
      <c r="W343" s="16"/>
      <c r="X343" s="16"/>
      <c r="Y343" s="16"/>
      <c r="Z343" s="16"/>
      <c r="AA343" s="16"/>
      <c r="AB343" s="16"/>
      <c r="AC343" s="16"/>
      <c r="AD343" s="16"/>
      <c r="AE343" s="16"/>
      <c r="AT343" s="275" t="s">
        <v>156</v>
      </c>
      <c r="AU343" s="275" t="s">
        <v>84</v>
      </c>
      <c r="AV343" s="16" t="s">
        <v>149</v>
      </c>
      <c r="AW343" s="16" t="s">
        <v>30</v>
      </c>
      <c r="AX343" s="16" t="s">
        <v>74</v>
      </c>
      <c r="AY343" s="275" t="s">
        <v>148</v>
      </c>
    </row>
    <row r="344" s="13" customFormat="1">
      <c r="A344" s="13"/>
      <c r="B344" s="232"/>
      <c r="C344" s="233"/>
      <c r="D344" s="234" t="s">
        <v>156</v>
      </c>
      <c r="E344" s="235" t="s">
        <v>1</v>
      </c>
      <c r="F344" s="236" t="s">
        <v>319</v>
      </c>
      <c r="G344" s="233"/>
      <c r="H344" s="235" t="s">
        <v>1</v>
      </c>
      <c r="I344" s="237"/>
      <c r="J344" s="233"/>
      <c r="K344" s="233"/>
      <c r="L344" s="238"/>
      <c r="M344" s="239"/>
      <c r="N344" s="240"/>
      <c r="O344" s="240"/>
      <c r="P344" s="240"/>
      <c r="Q344" s="240"/>
      <c r="R344" s="240"/>
      <c r="S344" s="240"/>
      <c r="T344" s="241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2" t="s">
        <v>156</v>
      </c>
      <c r="AU344" s="242" t="s">
        <v>84</v>
      </c>
      <c r="AV344" s="13" t="s">
        <v>82</v>
      </c>
      <c r="AW344" s="13" t="s">
        <v>30</v>
      </c>
      <c r="AX344" s="13" t="s">
        <v>74</v>
      </c>
      <c r="AY344" s="242" t="s">
        <v>148</v>
      </c>
    </row>
    <row r="345" s="14" customFormat="1">
      <c r="A345" s="14"/>
      <c r="B345" s="243"/>
      <c r="C345" s="244"/>
      <c r="D345" s="234" t="s">
        <v>156</v>
      </c>
      <c r="E345" s="245" t="s">
        <v>1</v>
      </c>
      <c r="F345" s="246" t="s">
        <v>320</v>
      </c>
      <c r="G345" s="244"/>
      <c r="H345" s="247">
        <v>15.720000000000001</v>
      </c>
      <c r="I345" s="248"/>
      <c r="J345" s="244"/>
      <c r="K345" s="244"/>
      <c r="L345" s="249"/>
      <c r="M345" s="250"/>
      <c r="N345" s="251"/>
      <c r="O345" s="251"/>
      <c r="P345" s="251"/>
      <c r="Q345" s="251"/>
      <c r="R345" s="251"/>
      <c r="S345" s="251"/>
      <c r="T345" s="252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3" t="s">
        <v>156</v>
      </c>
      <c r="AU345" s="253" t="s">
        <v>84</v>
      </c>
      <c r="AV345" s="14" t="s">
        <v>84</v>
      </c>
      <c r="AW345" s="14" t="s">
        <v>30</v>
      </c>
      <c r="AX345" s="14" t="s">
        <v>74</v>
      </c>
      <c r="AY345" s="253" t="s">
        <v>148</v>
      </c>
    </row>
    <row r="346" s="15" customFormat="1">
      <c r="A346" s="15"/>
      <c r="B346" s="254"/>
      <c r="C346" s="255"/>
      <c r="D346" s="234" t="s">
        <v>156</v>
      </c>
      <c r="E346" s="256" t="s">
        <v>1</v>
      </c>
      <c r="F346" s="257" t="s">
        <v>162</v>
      </c>
      <c r="G346" s="255"/>
      <c r="H346" s="258">
        <v>38.520000000000003</v>
      </c>
      <c r="I346" s="259"/>
      <c r="J346" s="255"/>
      <c r="K346" s="255"/>
      <c r="L346" s="260"/>
      <c r="M346" s="261"/>
      <c r="N346" s="262"/>
      <c r="O346" s="262"/>
      <c r="P346" s="262"/>
      <c r="Q346" s="262"/>
      <c r="R346" s="262"/>
      <c r="S346" s="262"/>
      <c r="T346" s="263"/>
      <c r="U346" s="15"/>
      <c r="V346" s="15"/>
      <c r="W346" s="15"/>
      <c r="X346" s="15"/>
      <c r="Y346" s="15"/>
      <c r="Z346" s="15"/>
      <c r="AA346" s="15"/>
      <c r="AB346" s="15"/>
      <c r="AC346" s="15"/>
      <c r="AD346" s="15"/>
      <c r="AE346" s="15"/>
      <c r="AT346" s="264" t="s">
        <v>156</v>
      </c>
      <c r="AU346" s="264" t="s">
        <v>84</v>
      </c>
      <c r="AV346" s="15" t="s">
        <v>155</v>
      </c>
      <c r="AW346" s="15" t="s">
        <v>30</v>
      </c>
      <c r="AX346" s="15" t="s">
        <v>82</v>
      </c>
      <c r="AY346" s="264" t="s">
        <v>148</v>
      </c>
    </row>
    <row r="347" s="2" customFormat="1" ht="24.15" customHeight="1">
      <c r="A347" s="39"/>
      <c r="B347" s="40"/>
      <c r="C347" s="219" t="s">
        <v>328</v>
      </c>
      <c r="D347" s="219" t="s">
        <v>151</v>
      </c>
      <c r="E347" s="220" t="s">
        <v>329</v>
      </c>
      <c r="F347" s="221" t="s">
        <v>330</v>
      </c>
      <c r="G347" s="222" t="s">
        <v>154</v>
      </c>
      <c r="H347" s="223">
        <v>38.520000000000003</v>
      </c>
      <c r="I347" s="224"/>
      <c r="J347" s="225">
        <f>ROUND(I347*H347,2)</f>
        <v>0</v>
      </c>
      <c r="K347" s="221" t="s">
        <v>33</v>
      </c>
      <c r="L347" s="45"/>
      <c r="M347" s="226" t="s">
        <v>1</v>
      </c>
      <c r="N347" s="227" t="s">
        <v>39</v>
      </c>
      <c r="O347" s="92"/>
      <c r="P347" s="228">
        <f>O347*H347</f>
        <v>0</v>
      </c>
      <c r="Q347" s="228">
        <v>0.016899999999999998</v>
      </c>
      <c r="R347" s="228">
        <f>Q347*H347</f>
        <v>0.65098800000000001</v>
      </c>
      <c r="S347" s="228">
        <v>0</v>
      </c>
      <c r="T347" s="229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0" t="s">
        <v>155</v>
      </c>
      <c r="AT347" s="230" t="s">
        <v>151</v>
      </c>
      <c r="AU347" s="230" t="s">
        <v>84</v>
      </c>
      <c r="AY347" s="18" t="s">
        <v>148</v>
      </c>
      <c r="BE347" s="231">
        <f>IF(N347="základní",J347,0)</f>
        <v>0</v>
      </c>
      <c r="BF347" s="231">
        <f>IF(N347="snížená",J347,0)</f>
        <v>0</v>
      </c>
      <c r="BG347" s="231">
        <f>IF(N347="zákl. přenesená",J347,0)</f>
        <v>0</v>
      </c>
      <c r="BH347" s="231">
        <f>IF(N347="sníž. přenesená",J347,0)</f>
        <v>0</v>
      </c>
      <c r="BI347" s="231">
        <f>IF(N347="nulová",J347,0)</f>
        <v>0</v>
      </c>
      <c r="BJ347" s="18" t="s">
        <v>82</v>
      </c>
      <c r="BK347" s="231">
        <f>ROUND(I347*H347,2)</f>
        <v>0</v>
      </c>
      <c r="BL347" s="18" t="s">
        <v>155</v>
      </c>
      <c r="BM347" s="230" t="s">
        <v>331</v>
      </c>
    </row>
    <row r="348" s="13" customFormat="1">
      <c r="A348" s="13"/>
      <c r="B348" s="232"/>
      <c r="C348" s="233"/>
      <c r="D348" s="234" t="s">
        <v>156</v>
      </c>
      <c r="E348" s="235" t="s">
        <v>1</v>
      </c>
      <c r="F348" s="236" t="s">
        <v>315</v>
      </c>
      <c r="G348" s="233"/>
      <c r="H348" s="235" t="s">
        <v>1</v>
      </c>
      <c r="I348" s="237"/>
      <c r="J348" s="233"/>
      <c r="K348" s="233"/>
      <c r="L348" s="238"/>
      <c r="M348" s="239"/>
      <c r="N348" s="240"/>
      <c r="O348" s="240"/>
      <c r="P348" s="240"/>
      <c r="Q348" s="240"/>
      <c r="R348" s="240"/>
      <c r="S348" s="240"/>
      <c r="T348" s="24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2" t="s">
        <v>156</v>
      </c>
      <c r="AU348" s="242" t="s">
        <v>84</v>
      </c>
      <c r="AV348" s="13" t="s">
        <v>82</v>
      </c>
      <c r="AW348" s="13" t="s">
        <v>30</v>
      </c>
      <c r="AX348" s="13" t="s">
        <v>74</v>
      </c>
      <c r="AY348" s="242" t="s">
        <v>148</v>
      </c>
    </row>
    <row r="349" s="14" customFormat="1">
      <c r="A349" s="14"/>
      <c r="B349" s="243"/>
      <c r="C349" s="244"/>
      <c r="D349" s="234" t="s">
        <v>156</v>
      </c>
      <c r="E349" s="245" t="s">
        <v>1</v>
      </c>
      <c r="F349" s="246" t="s">
        <v>316</v>
      </c>
      <c r="G349" s="244"/>
      <c r="H349" s="247">
        <v>7.9000000000000004</v>
      </c>
      <c r="I349" s="248"/>
      <c r="J349" s="244"/>
      <c r="K349" s="244"/>
      <c r="L349" s="249"/>
      <c r="M349" s="250"/>
      <c r="N349" s="251"/>
      <c r="O349" s="251"/>
      <c r="P349" s="251"/>
      <c r="Q349" s="251"/>
      <c r="R349" s="251"/>
      <c r="S349" s="251"/>
      <c r="T349" s="252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3" t="s">
        <v>156</v>
      </c>
      <c r="AU349" s="253" t="s">
        <v>84</v>
      </c>
      <c r="AV349" s="14" t="s">
        <v>84</v>
      </c>
      <c r="AW349" s="14" t="s">
        <v>30</v>
      </c>
      <c r="AX349" s="14" t="s">
        <v>74</v>
      </c>
      <c r="AY349" s="253" t="s">
        <v>148</v>
      </c>
    </row>
    <row r="350" s="13" customFormat="1">
      <c r="A350" s="13"/>
      <c r="B350" s="232"/>
      <c r="C350" s="233"/>
      <c r="D350" s="234" t="s">
        <v>156</v>
      </c>
      <c r="E350" s="235" t="s">
        <v>1</v>
      </c>
      <c r="F350" s="236" t="s">
        <v>317</v>
      </c>
      <c r="G350" s="233"/>
      <c r="H350" s="235" t="s">
        <v>1</v>
      </c>
      <c r="I350" s="237"/>
      <c r="J350" s="233"/>
      <c r="K350" s="233"/>
      <c r="L350" s="238"/>
      <c r="M350" s="239"/>
      <c r="N350" s="240"/>
      <c r="O350" s="240"/>
      <c r="P350" s="240"/>
      <c r="Q350" s="240"/>
      <c r="R350" s="240"/>
      <c r="S350" s="240"/>
      <c r="T350" s="24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2" t="s">
        <v>156</v>
      </c>
      <c r="AU350" s="242" t="s">
        <v>84</v>
      </c>
      <c r="AV350" s="13" t="s">
        <v>82</v>
      </c>
      <c r="AW350" s="13" t="s">
        <v>30</v>
      </c>
      <c r="AX350" s="13" t="s">
        <v>74</v>
      </c>
      <c r="AY350" s="242" t="s">
        <v>148</v>
      </c>
    </row>
    <row r="351" s="14" customFormat="1">
      <c r="A351" s="14"/>
      <c r="B351" s="243"/>
      <c r="C351" s="244"/>
      <c r="D351" s="234" t="s">
        <v>156</v>
      </c>
      <c r="E351" s="245" t="s">
        <v>1</v>
      </c>
      <c r="F351" s="246" t="s">
        <v>318</v>
      </c>
      <c r="G351" s="244"/>
      <c r="H351" s="247">
        <v>14.9</v>
      </c>
      <c r="I351" s="248"/>
      <c r="J351" s="244"/>
      <c r="K351" s="244"/>
      <c r="L351" s="249"/>
      <c r="M351" s="250"/>
      <c r="N351" s="251"/>
      <c r="O351" s="251"/>
      <c r="P351" s="251"/>
      <c r="Q351" s="251"/>
      <c r="R351" s="251"/>
      <c r="S351" s="251"/>
      <c r="T351" s="252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3" t="s">
        <v>156</v>
      </c>
      <c r="AU351" s="253" t="s">
        <v>84</v>
      </c>
      <c r="AV351" s="14" t="s">
        <v>84</v>
      </c>
      <c r="AW351" s="14" t="s">
        <v>30</v>
      </c>
      <c r="AX351" s="14" t="s">
        <v>74</v>
      </c>
      <c r="AY351" s="253" t="s">
        <v>148</v>
      </c>
    </row>
    <row r="352" s="16" customFormat="1">
      <c r="A352" s="16"/>
      <c r="B352" s="265"/>
      <c r="C352" s="266"/>
      <c r="D352" s="234" t="s">
        <v>156</v>
      </c>
      <c r="E352" s="267" t="s">
        <v>1</v>
      </c>
      <c r="F352" s="268" t="s">
        <v>178</v>
      </c>
      <c r="G352" s="266"/>
      <c r="H352" s="269">
        <v>22.800000000000001</v>
      </c>
      <c r="I352" s="270"/>
      <c r="J352" s="266"/>
      <c r="K352" s="266"/>
      <c r="L352" s="271"/>
      <c r="M352" s="272"/>
      <c r="N352" s="273"/>
      <c r="O352" s="273"/>
      <c r="P352" s="273"/>
      <c r="Q352" s="273"/>
      <c r="R352" s="273"/>
      <c r="S352" s="273"/>
      <c r="T352" s="274"/>
      <c r="U352" s="16"/>
      <c r="V352" s="16"/>
      <c r="W352" s="16"/>
      <c r="X352" s="16"/>
      <c r="Y352" s="16"/>
      <c r="Z352" s="16"/>
      <c r="AA352" s="16"/>
      <c r="AB352" s="16"/>
      <c r="AC352" s="16"/>
      <c r="AD352" s="16"/>
      <c r="AE352" s="16"/>
      <c r="AT352" s="275" t="s">
        <v>156</v>
      </c>
      <c r="AU352" s="275" t="s">
        <v>84</v>
      </c>
      <c r="AV352" s="16" t="s">
        <v>149</v>
      </c>
      <c r="AW352" s="16" t="s">
        <v>30</v>
      </c>
      <c r="AX352" s="16" t="s">
        <v>74</v>
      </c>
      <c r="AY352" s="275" t="s">
        <v>148</v>
      </c>
    </row>
    <row r="353" s="13" customFormat="1">
      <c r="A353" s="13"/>
      <c r="B353" s="232"/>
      <c r="C353" s="233"/>
      <c r="D353" s="234" t="s">
        <v>156</v>
      </c>
      <c r="E353" s="235" t="s">
        <v>1</v>
      </c>
      <c r="F353" s="236" t="s">
        <v>319</v>
      </c>
      <c r="G353" s="233"/>
      <c r="H353" s="235" t="s">
        <v>1</v>
      </c>
      <c r="I353" s="237"/>
      <c r="J353" s="233"/>
      <c r="K353" s="233"/>
      <c r="L353" s="238"/>
      <c r="M353" s="239"/>
      <c r="N353" s="240"/>
      <c r="O353" s="240"/>
      <c r="P353" s="240"/>
      <c r="Q353" s="240"/>
      <c r="R353" s="240"/>
      <c r="S353" s="240"/>
      <c r="T353" s="241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2" t="s">
        <v>156</v>
      </c>
      <c r="AU353" s="242" t="s">
        <v>84</v>
      </c>
      <c r="AV353" s="13" t="s">
        <v>82</v>
      </c>
      <c r="AW353" s="13" t="s">
        <v>30</v>
      </c>
      <c r="AX353" s="13" t="s">
        <v>74</v>
      </c>
      <c r="AY353" s="242" t="s">
        <v>148</v>
      </c>
    </row>
    <row r="354" s="14" customFormat="1">
      <c r="A354" s="14"/>
      <c r="B354" s="243"/>
      <c r="C354" s="244"/>
      <c r="D354" s="234" t="s">
        <v>156</v>
      </c>
      <c r="E354" s="245" t="s">
        <v>1</v>
      </c>
      <c r="F354" s="246" t="s">
        <v>320</v>
      </c>
      <c r="G354" s="244"/>
      <c r="H354" s="247">
        <v>15.720000000000001</v>
      </c>
      <c r="I354" s="248"/>
      <c r="J354" s="244"/>
      <c r="K354" s="244"/>
      <c r="L354" s="249"/>
      <c r="M354" s="250"/>
      <c r="N354" s="251"/>
      <c r="O354" s="251"/>
      <c r="P354" s="251"/>
      <c r="Q354" s="251"/>
      <c r="R354" s="251"/>
      <c r="S354" s="251"/>
      <c r="T354" s="252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3" t="s">
        <v>156</v>
      </c>
      <c r="AU354" s="253" t="s">
        <v>84</v>
      </c>
      <c r="AV354" s="14" t="s">
        <v>84</v>
      </c>
      <c r="AW354" s="14" t="s">
        <v>30</v>
      </c>
      <c r="AX354" s="14" t="s">
        <v>74</v>
      </c>
      <c r="AY354" s="253" t="s">
        <v>148</v>
      </c>
    </row>
    <row r="355" s="15" customFormat="1">
      <c r="A355" s="15"/>
      <c r="B355" s="254"/>
      <c r="C355" s="255"/>
      <c r="D355" s="234" t="s">
        <v>156</v>
      </c>
      <c r="E355" s="256" t="s">
        <v>1</v>
      </c>
      <c r="F355" s="257" t="s">
        <v>162</v>
      </c>
      <c r="G355" s="255"/>
      <c r="H355" s="258">
        <v>38.520000000000003</v>
      </c>
      <c r="I355" s="259"/>
      <c r="J355" s="255"/>
      <c r="K355" s="255"/>
      <c r="L355" s="260"/>
      <c r="M355" s="261"/>
      <c r="N355" s="262"/>
      <c r="O355" s="262"/>
      <c r="P355" s="262"/>
      <c r="Q355" s="262"/>
      <c r="R355" s="262"/>
      <c r="S355" s="262"/>
      <c r="T355" s="263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64" t="s">
        <v>156</v>
      </c>
      <c r="AU355" s="264" t="s">
        <v>84</v>
      </c>
      <c r="AV355" s="15" t="s">
        <v>155</v>
      </c>
      <c r="AW355" s="15" t="s">
        <v>30</v>
      </c>
      <c r="AX355" s="15" t="s">
        <v>82</v>
      </c>
      <c r="AY355" s="264" t="s">
        <v>148</v>
      </c>
    </row>
    <row r="356" s="2" customFormat="1" ht="24.15" customHeight="1">
      <c r="A356" s="39"/>
      <c r="B356" s="40"/>
      <c r="C356" s="219" t="s">
        <v>264</v>
      </c>
      <c r="D356" s="219" t="s">
        <v>151</v>
      </c>
      <c r="E356" s="220" t="s">
        <v>332</v>
      </c>
      <c r="F356" s="221" t="s">
        <v>333</v>
      </c>
      <c r="G356" s="222" t="s">
        <v>154</v>
      </c>
      <c r="H356" s="223">
        <v>121.69</v>
      </c>
      <c r="I356" s="224"/>
      <c r="J356" s="225">
        <f>ROUND(I356*H356,2)</f>
        <v>0</v>
      </c>
      <c r="K356" s="221" t="s">
        <v>33</v>
      </c>
      <c r="L356" s="45"/>
      <c r="M356" s="226" t="s">
        <v>1</v>
      </c>
      <c r="N356" s="227" t="s">
        <v>39</v>
      </c>
      <c r="O356" s="92"/>
      <c r="P356" s="228">
        <f>O356*H356</f>
        <v>0</v>
      </c>
      <c r="Q356" s="228">
        <v>0.000263</v>
      </c>
      <c r="R356" s="228">
        <f>Q356*H356</f>
        <v>0.03200447</v>
      </c>
      <c r="S356" s="228">
        <v>0</v>
      </c>
      <c r="T356" s="229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0" t="s">
        <v>155</v>
      </c>
      <c r="AT356" s="230" t="s">
        <v>151</v>
      </c>
      <c r="AU356" s="230" t="s">
        <v>84</v>
      </c>
      <c r="AY356" s="18" t="s">
        <v>148</v>
      </c>
      <c r="BE356" s="231">
        <f>IF(N356="základní",J356,0)</f>
        <v>0</v>
      </c>
      <c r="BF356" s="231">
        <f>IF(N356="snížená",J356,0)</f>
        <v>0</v>
      </c>
      <c r="BG356" s="231">
        <f>IF(N356="zákl. přenesená",J356,0)</f>
        <v>0</v>
      </c>
      <c r="BH356" s="231">
        <f>IF(N356="sníž. přenesená",J356,0)</f>
        <v>0</v>
      </c>
      <c r="BI356" s="231">
        <f>IF(N356="nulová",J356,0)</f>
        <v>0</v>
      </c>
      <c r="BJ356" s="18" t="s">
        <v>82</v>
      </c>
      <c r="BK356" s="231">
        <f>ROUND(I356*H356,2)</f>
        <v>0</v>
      </c>
      <c r="BL356" s="18" t="s">
        <v>155</v>
      </c>
      <c r="BM356" s="230" t="s">
        <v>334</v>
      </c>
    </row>
    <row r="357" s="13" customFormat="1">
      <c r="A357" s="13"/>
      <c r="B357" s="232"/>
      <c r="C357" s="233"/>
      <c r="D357" s="234" t="s">
        <v>156</v>
      </c>
      <c r="E357" s="235" t="s">
        <v>1</v>
      </c>
      <c r="F357" s="236" t="s">
        <v>335</v>
      </c>
      <c r="G357" s="233"/>
      <c r="H357" s="235" t="s">
        <v>1</v>
      </c>
      <c r="I357" s="237"/>
      <c r="J357" s="233"/>
      <c r="K357" s="233"/>
      <c r="L357" s="238"/>
      <c r="M357" s="239"/>
      <c r="N357" s="240"/>
      <c r="O357" s="240"/>
      <c r="P357" s="240"/>
      <c r="Q357" s="240"/>
      <c r="R357" s="240"/>
      <c r="S357" s="240"/>
      <c r="T357" s="24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2" t="s">
        <v>156</v>
      </c>
      <c r="AU357" s="242" t="s">
        <v>84</v>
      </c>
      <c r="AV357" s="13" t="s">
        <v>82</v>
      </c>
      <c r="AW357" s="13" t="s">
        <v>30</v>
      </c>
      <c r="AX357" s="13" t="s">
        <v>74</v>
      </c>
      <c r="AY357" s="242" t="s">
        <v>148</v>
      </c>
    </row>
    <row r="358" s="14" customFormat="1">
      <c r="A358" s="14"/>
      <c r="B358" s="243"/>
      <c r="C358" s="244"/>
      <c r="D358" s="234" t="s">
        <v>156</v>
      </c>
      <c r="E358" s="245" t="s">
        <v>1</v>
      </c>
      <c r="F358" s="246" t="s">
        <v>336</v>
      </c>
      <c r="G358" s="244"/>
      <c r="H358" s="247">
        <v>1.724</v>
      </c>
      <c r="I358" s="248"/>
      <c r="J358" s="244"/>
      <c r="K358" s="244"/>
      <c r="L358" s="249"/>
      <c r="M358" s="250"/>
      <c r="N358" s="251"/>
      <c r="O358" s="251"/>
      <c r="P358" s="251"/>
      <c r="Q358" s="251"/>
      <c r="R358" s="251"/>
      <c r="S358" s="251"/>
      <c r="T358" s="252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3" t="s">
        <v>156</v>
      </c>
      <c r="AU358" s="253" t="s">
        <v>84</v>
      </c>
      <c r="AV358" s="14" t="s">
        <v>84</v>
      </c>
      <c r="AW358" s="14" t="s">
        <v>30</v>
      </c>
      <c r="AX358" s="14" t="s">
        <v>74</v>
      </c>
      <c r="AY358" s="253" t="s">
        <v>148</v>
      </c>
    </row>
    <row r="359" s="14" customFormat="1">
      <c r="A359" s="14"/>
      <c r="B359" s="243"/>
      <c r="C359" s="244"/>
      <c r="D359" s="234" t="s">
        <v>156</v>
      </c>
      <c r="E359" s="245" t="s">
        <v>1</v>
      </c>
      <c r="F359" s="246" t="s">
        <v>337</v>
      </c>
      <c r="G359" s="244"/>
      <c r="H359" s="247">
        <v>18.640000000000001</v>
      </c>
      <c r="I359" s="248"/>
      <c r="J359" s="244"/>
      <c r="K359" s="244"/>
      <c r="L359" s="249"/>
      <c r="M359" s="250"/>
      <c r="N359" s="251"/>
      <c r="O359" s="251"/>
      <c r="P359" s="251"/>
      <c r="Q359" s="251"/>
      <c r="R359" s="251"/>
      <c r="S359" s="251"/>
      <c r="T359" s="252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3" t="s">
        <v>156</v>
      </c>
      <c r="AU359" s="253" t="s">
        <v>84</v>
      </c>
      <c r="AV359" s="14" t="s">
        <v>84</v>
      </c>
      <c r="AW359" s="14" t="s">
        <v>30</v>
      </c>
      <c r="AX359" s="14" t="s">
        <v>74</v>
      </c>
      <c r="AY359" s="253" t="s">
        <v>148</v>
      </c>
    </row>
    <row r="360" s="16" customFormat="1">
      <c r="A360" s="16"/>
      <c r="B360" s="265"/>
      <c r="C360" s="266"/>
      <c r="D360" s="234" t="s">
        <v>156</v>
      </c>
      <c r="E360" s="267" t="s">
        <v>1</v>
      </c>
      <c r="F360" s="268" t="s">
        <v>178</v>
      </c>
      <c r="G360" s="266"/>
      <c r="H360" s="269">
        <v>20.364000000000001</v>
      </c>
      <c r="I360" s="270"/>
      <c r="J360" s="266"/>
      <c r="K360" s="266"/>
      <c r="L360" s="271"/>
      <c r="M360" s="272"/>
      <c r="N360" s="273"/>
      <c r="O360" s="273"/>
      <c r="P360" s="273"/>
      <c r="Q360" s="273"/>
      <c r="R360" s="273"/>
      <c r="S360" s="273"/>
      <c r="T360" s="274"/>
      <c r="U360" s="16"/>
      <c r="V360" s="16"/>
      <c r="W360" s="16"/>
      <c r="X360" s="16"/>
      <c r="Y360" s="16"/>
      <c r="Z360" s="16"/>
      <c r="AA360" s="16"/>
      <c r="AB360" s="16"/>
      <c r="AC360" s="16"/>
      <c r="AD360" s="16"/>
      <c r="AE360" s="16"/>
      <c r="AT360" s="275" t="s">
        <v>156</v>
      </c>
      <c r="AU360" s="275" t="s">
        <v>84</v>
      </c>
      <c r="AV360" s="16" t="s">
        <v>149</v>
      </c>
      <c r="AW360" s="16" t="s">
        <v>30</v>
      </c>
      <c r="AX360" s="16" t="s">
        <v>74</v>
      </c>
      <c r="AY360" s="275" t="s">
        <v>148</v>
      </c>
    </row>
    <row r="361" s="13" customFormat="1">
      <c r="A361" s="13"/>
      <c r="B361" s="232"/>
      <c r="C361" s="233"/>
      <c r="D361" s="234" t="s">
        <v>156</v>
      </c>
      <c r="E361" s="235" t="s">
        <v>1</v>
      </c>
      <c r="F361" s="236" t="s">
        <v>338</v>
      </c>
      <c r="G361" s="233"/>
      <c r="H361" s="235" t="s">
        <v>1</v>
      </c>
      <c r="I361" s="237"/>
      <c r="J361" s="233"/>
      <c r="K361" s="233"/>
      <c r="L361" s="238"/>
      <c r="M361" s="239"/>
      <c r="N361" s="240"/>
      <c r="O361" s="240"/>
      <c r="P361" s="240"/>
      <c r="Q361" s="240"/>
      <c r="R361" s="240"/>
      <c r="S361" s="240"/>
      <c r="T361" s="241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2" t="s">
        <v>156</v>
      </c>
      <c r="AU361" s="242" t="s">
        <v>84</v>
      </c>
      <c r="AV361" s="13" t="s">
        <v>82</v>
      </c>
      <c r="AW361" s="13" t="s">
        <v>30</v>
      </c>
      <c r="AX361" s="13" t="s">
        <v>74</v>
      </c>
      <c r="AY361" s="242" t="s">
        <v>148</v>
      </c>
    </row>
    <row r="362" s="14" customFormat="1">
      <c r="A362" s="14"/>
      <c r="B362" s="243"/>
      <c r="C362" s="244"/>
      <c r="D362" s="234" t="s">
        <v>156</v>
      </c>
      <c r="E362" s="245" t="s">
        <v>1</v>
      </c>
      <c r="F362" s="246" t="s">
        <v>339</v>
      </c>
      <c r="G362" s="244"/>
      <c r="H362" s="247">
        <v>44.942</v>
      </c>
      <c r="I362" s="248"/>
      <c r="J362" s="244"/>
      <c r="K362" s="244"/>
      <c r="L362" s="249"/>
      <c r="M362" s="250"/>
      <c r="N362" s="251"/>
      <c r="O362" s="251"/>
      <c r="P362" s="251"/>
      <c r="Q362" s="251"/>
      <c r="R362" s="251"/>
      <c r="S362" s="251"/>
      <c r="T362" s="252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3" t="s">
        <v>156</v>
      </c>
      <c r="AU362" s="253" t="s">
        <v>84</v>
      </c>
      <c r="AV362" s="14" t="s">
        <v>84</v>
      </c>
      <c r="AW362" s="14" t="s">
        <v>30</v>
      </c>
      <c r="AX362" s="14" t="s">
        <v>74</v>
      </c>
      <c r="AY362" s="253" t="s">
        <v>148</v>
      </c>
    </row>
    <row r="363" s="14" customFormat="1">
      <c r="A363" s="14"/>
      <c r="B363" s="243"/>
      <c r="C363" s="244"/>
      <c r="D363" s="234" t="s">
        <v>156</v>
      </c>
      <c r="E363" s="245" t="s">
        <v>1</v>
      </c>
      <c r="F363" s="246" t="s">
        <v>340</v>
      </c>
      <c r="G363" s="244"/>
      <c r="H363" s="247">
        <v>-1.875</v>
      </c>
      <c r="I363" s="248"/>
      <c r="J363" s="244"/>
      <c r="K363" s="244"/>
      <c r="L363" s="249"/>
      <c r="M363" s="250"/>
      <c r="N363" s="251"/>
      <c r="O363" s="251"/>
      <c r="P363" s="251"/>
      <c r="Q363" s="251"/>
      <c r="R363" s="251"/>
      <c r="S363" s="251"/>
      <c r="T363" s="252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3" t="s">
        <v>156</v>
      </c>
      <c r="AU363" s="253" t="s">
        <v>84</v>
      </c>
      <c r="AV363" s="14" t="s">
        <v>84</v>
      </c>
      <c r="AW363" s="14" t="s">
        <v>30</v>
      </c>
      <c r="AX363" s="14" t="s">
        <v>74</v>
      </c>
      <c r="AY363" s="253" t="s">
        <v>148</v>
      </c>
    </row>
    <row r="364" s="14" customFormat="1">
      <c r="A364" s="14"/>
      <c r="B364" s="243"/>
      <c r="C364" s="244"/>
      <c r="D364" s="234" t="s">
        <v>156</v>
      </c>
      <c r="E364" s="245" t="s">
        <v>1</v>
      </c>
      <c r="F364" s="246" t="s">
        <v>341</v>
      </c>
      <c r="G364" s="244"/>
      <c r="H364" s="247">
        <v>3.7799999999999998</v>
      </c>
      <c r="I364" s="248"/>
      <c r="J364" s="244"/>
      <c r="K364" s="244"/>
      <c r="L364" s="249"/>
      <c r="M364" s="250"/>
      <c r="N364" s="251"/>
      <c r="O364" s="251"/>
      <c r="P364" s="251"/>
      <c r="Q364" s="251"/>
      <c r="R364" s="251"/>
      <c r="S364" s="251"/>
      <c r="T364" s="252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3" t="s">
        <v>156</v>
      </c>
      <c r="AU364" s="253" t="s">
        <v>84</v>
      </c>
      <c r="AV364" s="14" t="s">
        <v>84</v>
      </c>
      <c r="AW364" s="14" t="s">
        <v>30</v>
      </c>
      <c r="AX364" s="14" t="s">
        <v>74</v>
      </c>
      <c r="AY364" s="253" t="s">
        <v>148</v>
      </c>
    </row>
    <row r="365" s="14" customFormat="1">
      <c r="A365" s="14"/>
      <c r="B365" s="243"/>
      <c r="C365" s="244"/>
      <c r="D365" s="234" t="s">
        <v>156</v>
      </c>
      <c r="E365" s="245" t="s">
        <v>1</v>
      </c>
      <c r="F365" s="246" t="s">
        <v>342</v>
      </c>
      <c r="G365" s="244"/>
      <c r="H365" s="247">
        <v>4.5750000000000002</v>
      </c>
      <c r="I365" s="248"/>
      <c r="J365" s="244"/>
      <c r="K365" s="244"/>
      <c r="L365" s="249"/>
      <c r="M365" s="250"/>
      <c r="N365" s="251"/>
      <c r="O365" s="251"/>
      <c r="P365" s="251"/>
      <c r="Q365" s="251"/>
      <c r="R365" s="251"/>
      <c r="S365" s="251"/>
      <c r="T365" s="25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3" t="s">
        <v>156</v>
      </c>
      <c r="AU365" s="253" t="s">
        <v>84</v>
      </c>
      <c r="AV365" s="14" t="s">
        <v>84</v>
      </c>
      <c r="AW365" s="14" t="s">
        <v>30</v>
      </c>
      <c r="AX365" s="14" t="s">
        <v>74</v>
      </c>
      <c r="AY365" s="253" t="s">
        <v>148</v>
      </c>
    </row>
    <row r="366" s="16" customFormat="1">
      <c r="A366" s="16"/>
      <c r="B366" s="265"/>
      <c r="C366" s="266"/>
      <c r="D366" s="234" t="s">
        <v>156</v>
      </c>
      <c r="E366" s="267" t="s">
        <v>1</v>
      </c>
      <c r="F366" s="268" t="s">
        <v>178</v>
      </c>
      <c r="G366" s="266"/>
      <c r="H366" s="269">
        <v>51.422000000000004</v>
      </c>
      <c r="I366" s="270"/>
      <c r="J366" s="266"/>
      <c r="K366" s="266"/>
      <c r="L366" s="271"/>
      <c r="M366" s="272"/>
      <c r="N366" s="273"/>
      <c r="O366" s="273"/>
      <c r="P366" s="273"/>
      <c r="Q366" s="273"/>
      <c r="R366" s="273"/>
      <c r="S366" s="273"/>
      <c r="T366" s="274"/>
      <c r="U366" s="16"/>
      <c r="V366" s="16"/>
      <c r="W366" s="16"/>
      <c r="X366" s="16"/>
      <c r="Y366" s="16"/>
      <c r="Z366" s="16"/>
      <c r="AA366" s="16"/>
      <c r="AB366" s="16"/>
      <c r="AC366" s="16"/>
      <c r="AD366" s="16"/>
      <c r="AE366" s="16"/>
      <c r="AT366" s="275" t="s">
        <v>156</v>
      </c>
      <c r="AU366" s="275" t="s">
        <v>84</v>
      </c>
      <c r="AV366" s="16" t="s">
        <v>149</v>
      </c>
      <c r="AW366" s="16" t="s">
        <v>30</v>
      </c>
      <c r="AX366" s="16" t="s">
        <v>74</v>
      </c>
      <c r="AY366" s="275" t="s">
        <v>148</v>
      </c>
    </row>
    <row r="367" s="13" customFormat="1">
      <c r="A367" s="13"/>
      <c r="B367" s="232"/>
      <c r="C367" s="233"/>
      <c r="D367" s="234" t="s">
        <v>156</v>
      </c>
      <c r="E367" s="235" t="s">
        <v>1</v>
      </c>
      <c r="F367" s="236" t="s">
        <v>343</v>
      </c>
      <c r="G367" s="233"/>
      <c r="H367" s="235" t="s">
        <v>1</v>
      </c>
      <c r="I367" s="237"/>
      <c r="J367" s="233"/>
      <c r="K367" s="233"/>
      <c r="L367" s="238"/>
      <c r="M367" s="239"/>
      <c r="N367" s="240"/>
      <c r="O367" s="240"/>
      <c r="P367" s="240"/>
      <c r="Q367" s="240"/>
      <c r="R367" s="240"/>
      <c r="S367" s="240"/>
      <c r="T367" s="241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2" t="s">
        <v>156</v>
      </c>
      <c r="AU367" s="242" t="s">
        <v>84</v>
      </c>
      <c r="AV367" s="13" t="s">
        <v>82</v>
      </c>
      <c r="AW367" s="13" t="s">
        <v>30</v>
      </c>
      <c r="AX367" s="13" t="s">
        <v>74</v>
      </c>
      <c r="AY367" s="242" t="s">
        <v>148</v>
      </c>
    </row>
    <row r="368" s="14" customFormat="1">
      <c r="A368" s="14"/>
      <c r="B368" s="243"/>
      <c r="C368" s="244"/>
      <c r="D368" s="234" t="s">
        <v>156</v>
      </c>
      <c r="E368" s="245" t="s">
        <v>1</v>
      </c>
      <c r="F368" s="246" t="s">
        <v>344</v>
      </c>
      <c r="G368" s="244"/>
      <c r="H368" s="247">
        <v>52.109000000000002</v>
      </c>
      <c r="I368" s="248"/>
      <c r="J368" s="244"/>
      <c r="K368" s="244"/>
      <c r="L368" s="249"/>
      <c r="M368" s="250"/>
      <c r="N368" s="251"/>
      <c r="O368" s="251"/>
      <c r="P368" s="251"/>
      <c r="Q368" s="251"/>
      <c r="R368" s="251"/>
      <c r="S368" s="251"/>
      <c r="T368" s="252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3" t="s">
        <v>156</v>
      </c>
      <c r="AU368" s="253" t="s">
        <v>84</v>
      </c>
      <c r="AV368" s="14" t="s">
        <v>84</v>
      </c>
      <c r="AW368" s="14" t="s">
        <v>30</v>
      </c>
      <c r="AX368" s="14" t="s">
        <v>74</v>
      </c>
      <c r="AY368" s="253" t="s">
        <v>148</v>
      </c>
    </row>
    <row r="369" s="14" customFormat="1">
      <c r="A369" s="14"/>
      <c r="B369" s="243"/>
      <c r="C369" s="244"/>
      <c r="D369" s="234" t="s">
        <v>156</v>
      </c>
      <c r="E369" s="245" t="s">
        <v>1</v>
      </c>
      <c r="F369" s="246" t="s">
        <v>345</v>
      </c>
      <c r="G369" s="244"/>
      <c r="H369" s="247">
        <v>-2.2050000000000001</v>
      </c>
      <c r="I369" s="248"/>
      <c r="J369" s="244"/>
      <c r="K369" s="244"/>
      <c r="L369" s="249"/>
      <c r="M369" s="250"/>
      <c r="N369" s="251"/>
      <c r="O369" s="251"/>
      <c r="P369" s="251"/>
      <c r="Q369" s="251"/>
      <c r="R369" s="251"/>
      <c r="S369" s="251"/>
      <c r="T369" s="252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3" t="s">
        <v>156</v>
      </c>
      <c r="AU369" s="253" t="s">
        <v>84</v>
      </c>
      <c r="AV369" s="14" t="s">
        <v>84</v>
      </c>
      <c r="AW369" s="14" t="s">
        <v>30</v>
      </c>
      <c r="AX369" s="14" t="s">
        <v>74</v>
      </c>
      <c r="AY369" s="253" t="s">
        <v>148</v>
      </c>
    </row>
    <row r="370" s="16" customFormat="1">
      <c r="A370" s="16"/>
      <c r="B370" s="265"/>
      <c r="C370" s="266"/>
      <c r="D370" s="234" t="s">
        <v>156</v>
      </c>
      <c r="E370" s="267" t="s">
        <v>1</v>
      </c>
      <c r="F370" s="268" t="s">
        <v>178</v>
      </c>
      <c r="G370" s="266"/>
      <c r="H370" s="269">
        <v>49.904000000000003</v>
      </c>
      <c r="I370" s="270"/>
      <c r="J370" s="266"/>
      <c r="K370" s="266"/>
      <c r="L370" s="271"/>
      <c r="M370" s="272"/>
      <c r="N370" s="273"/>
      <c r="O370" s="273"/>
      <c r="P370" s="273"/>
      <c r="Q370" s="273"/>
      <c r="R370" s="273"/>
      <c r="S370" s="273"/>
      <c r="T370" s="274"/>
      <c r="U370" s="16"/>
      <c r="V370" s="16"/>
      <c r="W370" s="16"/>
      <c r="X370" s="16"/>
      <c r="Y370" s="16"/>
      <c r="Z370" s="16"/>
      <c r="AA370" s="16"/>
      <c r="AB370" s="16"/>
      <c r="AC370" s="16"/>
      <c r="AD370" s="16"/>
      <c r="AE370" s="16"/>
      <c r="AT370" s="275" t="s">
        <v>156</v>
      </c>
      <c r="AU370" s="275" t="s">
        <v>84</v>
      </c>
      <c r="AV370" s="16" t="s">
        <v>149</v>
      </c>
      <c r="AW370" s="16" t="s">
        <v>30</v>
      </c>
      <c r="AX370" s="16" t="s">
        <v>74</v>
      </c>
      <c r="AY370" s="275" t="s">
        <v>148</v>
      </c>
    </row>
    <row r="371" s="15" customFormat="1">
      <c r="A371" s="15"/>
      <c r="B371" s="254"/>
      <c r="C371" s="255"/>
      <c r="D371" s="234" t="s">
        <v>156</v>
      </c>
      <c r="E371" s="256" t="s">
        <v>1</v>
      </c>
      <c r="F371" s="257" t="s">
        <v>162</v>
      </c>
      <c r="G371" s="255"/>
      <c r="H371" s="258">
        <v>121.69000000000001</v>
      </c>
      <c r="I371" s="259"/>
      <c r="J371" s="255"/>
      <c r="K371" s="255"/>
      <c r="L371" s="260"/>
      <c r="M371" s="261"/>
      <c r="N371" s="262"/>
      <c r="O371" s="262"/>
      <c r="P371" s="262"/>
      <c r="Q371" s="262"/>
      <c r="R371" s="262"/>
      <c r="S371" s="262"/>
      <c r="T371" s="263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4" t="s">
        <v>156</v>
      </c>
      <c r="AU371" s="264" t="s">
        <v>84</v>
      </c>
      <c r="AV371" s="15" t="s">
        <v>155</v>
      </c>
      <c r="AW371" s="15" t="s">
        <v>30</v>
      </c>
      <c r="AX371" s="15" t="s">
        <v>82</v>
      </c>
      <c r="AY371" s="264" t="s">
        <v>148</v>
      </c>
    </row>
    <row r="372" s="2" customFormat="1" ht="24.15" customHeight="1">
      <c r="A372" s="39"/>
      <c r="B372" s="40"/>
      <c r="C372" s="219" t="s">
        <v>346</v>
      </c>
      <c r="D372" s="219" t="s">
        <v>151</v>
      </c>
      <c r="E372" s="220" t="s">
        <v>332</v>
      </c>
      <c r="F372" s="221" t="s">
        <v>333</v>
      </c>
      <c r="G372" s="222" t="s">
        <v>154</v>
      </c>
      <c r="H372" s="223">
        <v>18</v>
      </c>
      <c r="I372" s="224"/>
      <c r="J372" s="225">
        <f>ROUND(I372*H372,2)</f>
        <v>0</v>
      </c>
      <c r="K372" s="221" t="s">
        <v>33</v>
      </c>
      <c r="L372" s="45"/>
      <c r="M372" s="226" t="s">
        <v>1</v>
      </c>
      <c r="N372" s="227" t="s">
        <v>39</v>
      </c>
      <c r="O372" s="92"/>
      <c r="P372" s="228">
        <f>O372*H372</f>
        <v>0</v>
      </c>
      <c r="Q372" s="228">
        <v>0.000263</v>
      </c>
      <c r="R372" s="228">
        <f>Q372*H372</f>
        <v>0.0047340000000000004</v>
      </c>
      <c r="S372" s="228">
        <v>0</v>
      </c>
      <c r="T372" s="22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0" t="s">
        <v>155</v>
      </c>
      <c r="AT372" s="230" t="s">
        <v>151</v>
      </c>
      <c r="AU372" s="230" t="s">
        <v>84</v>
      </c>
      <c r="AY372" s="18" t="s">
        <v>148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8" t="s">
        <v>82</v>
      </c>
      <c r="BK372" s="231">
        <f>ROUND(I372*H372,2)</f>
        <v>0</v>
      </c>
      <c r="BL372" s="18" t="s">
        <v>155</v>
      </c>
      <c r="BM372" s="230" t="s">
        <v>347</v>
      </c>
    </row>
    <row r="373" s="14" customFormat="1">
      <c r="A373" s="14"/>
      <c r="B373" s="243"/>
      <c r="C373" s="244"/>
      <c r="D373" s="234" t="s">
        <v>156</v>
      </c>
      <c r="E373" s="245" t="s">
        <v>1</v>
      </c>
      <c r="F373" s="246" t="s">
        <v>348</v>
      </c>
      <c r="G373" s="244"/>
      <c r="H373" s="247">
        <v>18</v>
      </c>
      <c r="I373" s="248"/>
      <c r="J373" s="244"/>
      <c r="K373" s="244"/>
      <c r="L373" s="249"/>
      <c r="M373" s="250"/>
      <c r="N373" s="251"/>
      <c r="O373" s="251"/>
      <c r="P373" s="251"/>
      <c r="Q373" s="251"/>
      <c r="R373" s="251"/>
      <c r="S373" s="251"/>
      <c r="T373" s="252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3" t="s">
        <v>156</v>
      </c>
      <c r="AU373" s="253" t="s">
        <v>84</v>
      </c>
      <c r="AV373" s="14" t="s">
        <v>84</v>
      </c>
      <c r="AW373" s="14" t="s">
        <v>30</v>
      </c>
      <c r="AX373" s="14" t="s">
        <v>82</v>
      </c>
      <c r="AY373" s="253" t="s">
        <v>148</v>
      </c>
    </row>
    <row r="374" s="2" customFormat="1" ht="24.15" customHeight="1">
      <c r="A374" s="39"/>
      <c r="B374" s="40"/>
      <c r="C374" s="219" t="s">
        <v>270</v>
      </c>
      <c r="D374" s="219" t="s">
        <v>151</v>
      </c>
      <c r="E374" s="220" t="s">
        <v>349</v>
      </c>
      <c r="F374" s="221" t="s">
        <v>350</v>
      </c>
      <c r="G374" s="222" t="s">
        <v>154</v>
      </c>
      <c r="H374" s="223">
        <v>121.69</v>
      </c>
      <c r="I374" s="224"/>
      <c r="J374" s="225">
        <f>ROUND(I374*H374,2)</f>
        <v>0</v>
      </c>
      <c r="K374" s="221" t="s">
        <v>33</v>
      </c>
      <c r="L374" s="45"/>
      <c r="M374" s="226" t="s">
        <v>1</v>
      </c>
      <c r="N374" s="227" t="s">
        <v>39</v>
      </c>
      <c r="O374" s="92"/>
      <c r="P374" s="228">
        <f>O374*H374</f>
        <v>0</v>
      </c>
      <c r="Q374" s="228">
        <v>0.0043839999999999999</v>
      </c>
      <c r="R374" s="228">
        <f>Q374*H374</f>
        <v>0.53348896000000001</v>
      </c>
      <c r="S374" s="228">
        <v>0</v>
      </c>
      <c r="T374" s="229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0" t="s">
        <v>155</v>
      </c>
      <c r="AT374" s="230" t="s">
        <v>151</v>
      </c>
      <c r="AU374" s="230" t="s">
        <v>84</v>
      </c>
      <c r="AY374" s="18" t="s">
        <v>148</v>
      </c>
      <c r="BE374" s="231">
        <f>IF(N374="základní",J374,0)</f>
        <v>0</v>
      </c>
      <c r="BF374" s="231">
        <f>IF(N374="snížená",J374,0)</f>
        <v>0</v>
      </c>
      <c r="BG374" s="231">
        <f>IF(N374="zákl. přenesená",J374,0)</f>
        <v>0</v>
      </c>
      <c r="BH374" s="231">
        <f>IF(N374="sníž. přenesená",J374,0)</f>
        <v>0</v>
      </c>
      <c r="BI374" s="231">
        <f>IF(N374="nulová",J374,0)</f>
        <v>0</v>
      </c>
      <c r="BJ374" s="18" t="s">
        <v>82</v>
      </c>
      <c r="BK374" s="231">
        <f>ROUND(I374*H374,2)</f>
        <v>0</v>
      </c>
      <c r="BL374" s="18" t="s">
        <v>155</v>
      </c>
      <c r="BM374" s="230" t="s">
        <v>351</v>
      </c>
    </row>
    <row r="375" s="13" customFormat="1">
      <c r="A375" s="13"/>
      <c r="B375" s="232"/>
      <c r="C375" s="233"/>
      <c r="D375" s="234" t="s">
        <v>156</v>
      </c>
      <c r="E375" s="235" t="s">
        <v>1</v>
      </c>
      <c r="F375" s="236" t="s">
        <v>335</v>
      </c>
      <c r="G375" s="233"/>
      <c r="H375" s="235" t="s">
        <v>1</v>
      </c>
      <c r="I375" s="237"/>
      <c r="J375" s="233"/>
      <c r="K375" s="233"/>
      <c r="L375" s="238"/>
      <c r="M375" s="239"/>
      <c r="N375" s="240"/>
      <c r="O375" s="240"/>
      <c r="P375" s="240"/>
      <c r="Q375" s="240"/>
      <c r="R375" s="240"/>
      <c r="S375" s="240"/>
      <c r="T375" s="24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2" t="s">
        <v>156</v>
      </c>
      <c r="AU375" s="242" t="s">
        <v>84</v>
      </c>
      <c r="AV375" s="13" t="s">
        <v>82</v>
      </c>
      <c r="AW375" s="13" t="s">
        <v>30</v>
      </c>
      <c r="AX375" s="13" t="s">
        <v>74</v>
      </c>
      <c r="AY375" s="242" t="s">
        <v>148</v>
      </c>
    </row>
    <row r="376" s="14" customFormat="1">
      <c r="A376" s="14"/>
      <c r="B376" s="243"/>
      <c r="C376" s="244"/>
      <c r="D376" s="234" t="s">
        <v>156</v>
      </c>
      <c r="E376" s="245" t="s">
        <v>1</v>
      </c>
      <c r="F376" s="246" t="s">
        <v>336</v>
      </c>
      <c r="G376" s="244"/>
      <c r="H376" s="247">
        <v>1.724</v>
      </c>
      <c r="I376" s="248"/>
      <c r="J376" s="244"/>
      <c r="K376" s="244"/>
      <c r="L376" s="249"/>
      <c r="M376" s="250"/>
      <c r="N376" s="251"/>
      <c r="O376" s="251"/>
      <c r="P376" s="251"/>
      <c r="Q376" s="251"/>
      <c r="R376" s="251"/>
      <c r="S376" s="251"/>
      <c r="T376" s="252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3" t="s">
        <v>156</v>
      </c>
      <c r="AU376" s="253" t="s">
        <v>84</v>
      </c>
      <c r="AV376" s="14" t="s">
        <v>84</v>
      </c>
      <c r="AW376" s="14" t="s">
        <v>30</v>
      </c>
      <c r="AX376" s="14" t="s">
        <v>74</v>
      </c>
      <c r="AY376" s="253" t="s">
        <v>148</v>
      </c>
    </row>
    <row r="377" s="14" customFormat="1">
      <c r="A377" s="14"/>
      <c r="B377" s="243"/>
      <c r="C377" s="244"/>
      <c r="D377" s="234" t="s">
        <v>156</v>
      </c>
      <c r="E377" s="245" t="s">
        <v>1</v>
      </c>
      <c r="F377" s="246" t="s">
        <v>337</v>
      </c>
      <c r="G377" s="244"/>
      <c r="H377" s="247">
        <v>18.640000000000001</v>
      </c>
      <c r="I377" s="248"/>
      <c r="J377" s="244"/>
      <c r="K377" s="244"/>
      <c r="L377" s="249"/>
      <c r="M377" s="250"/>
      <c r="N377" s="251"/>
      <c r="O377" s="251"/>
      <c r="P377" s="251"/>
      <c r="Q377" s="251"/>
      <c r="R377" s="251"/>
      <c r="S377" s="251"/>
      <c r="T377" s="252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3" t="s">
        <v>156</v>
      </c>
      <c r="AU377" s="253" t="s">
        <v>84</v>
      </c>
      <c r="AV377" s="14" t="s">
        <v>84</v>
      </c>
      <c r="AW377" s="14" t="s">
        <v>30</v>
      </c>
      <c r="AX377" s="14" t="s">
        <v>74</v>
      </c>
      <c r="AY377" s="253" t="s">
        <v>148</v>
      </c>
    </row>
    <row r="378" s="16" customFormat="1">
      <c r="A378" s="16"/>
      <c r="B378" s="265"/>
      <c r="C378" s="266"/>
      <c r="D378" s="234" t="s">
        <v>156</v>
      </c>
      <c r="E378" s="267" t="s">
        <v>1</v>
      </c>
      <c r="F378" s="268" t="s">
        <v>178</v>
      </c>
      <c r="G378" s="266"/>
      <c r="H378" s="269">
        <v>20.364000000000001</v>
      </c>
      <c r="I378" s="270"/>
      <c r="J378" s="266"/>
      <c r="K378" s="266"/>
      <c r="L378" s="271"/>
      <c r="M378" s="272"/>
      <c r="N378" s="273"/>
      <c r="O378" s="273"/>
      <c r="P378" s="273"/>
      <c r="Q378" s="273"/>
      <c r="R378" s="273"/>
      <c r="S378" s="273"/>
      <c r="T378" s="274"/>
      <c r="U378" s="16"/>
      <c r="V378" s="16"/>
      <c r="W378" s="16"/>
      <c r="X378" s="16"/>
      <c r="Y378" s="16"/>
      <c r="Z378" s="16"/>
      <c r="AA378" s="16"/>
      <c r="AB378" s="16"/>
      <c r="AC378" s="16"/>
      <c r="AD378" s="16"/>
      <c r="AE378" s="16"/>
      <c r="AT378" s="275" t="s">
        <v>156</v>
      </c>
      <c r="AU378" s="275" t="s">
        <v>84</v>
      </c>
      <c r="AV378" s="16" t="s">
        <v>149</v>
      </c>
      <c r="AW378" s="16" t="s">
        <v>30</v>
      </c>
      <c r="AX378" s="16" t="s">
        <v>74</v>
      </c>
      <c r="AY378" s="275" t="s">
        <v>148</v>
      </c>
    </row>
    <row r="379" s="13" customFormat="1">
      <c r="A379" s="13"/>
      <c r="B379" s="232"/>
      <c r="C379" s="233"/>
      <c r="D379" s="234" t="s">
        <v>156</v>
      </c>
      <c r="E379" s="235" t="s">
        <v>1</v>
      </c>
      <c r="F379" s="236" t="s">
        <v>338</v>
      </c>
      <c r="G379" s="233"/>
      <c r="H379" s="235" t="s">
        <v>1</v>
      </c>
      <c r="I379" s="237"/>
      <c r="J379" s="233"/>
      <c r="K379" s="233"/>
      <c r="L379" s="238"/>
      <c r="M379" s="239"/>
      <c r="N379" s="240"/>
      <c r="O379" s="240"/>
      <c r="P379" s="240"/>
      <c r="Q379" s="240"/>
      <c r="R379" s="240"/>
      <c r="S379" s="240"/>
      <c r="T379" s="241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2" t="s">
        <v>156</v>
      </c>
      <c r="AU379" s="242" t="s">
        <v>84</v>
      </c>
      <c r="AV379" s="13" t="s">
        <v>82</v>
      </c>
      <c r="AW379" s="13" t="s">
        <v>30</v>
      </c>
      <c r="AX379" s="13" t="s">
        <v>74</v>
      </c>
      <c r="AY379" s="242" t="s">
        <v>148</v>
      </c>
    </row>
    <row r="380" s="14" customFormat="1">
      <c r="A380" s="14"/>
      <c r="B380" s="243"/>
      <c r="C380" s="244"/>
      <c r="D380" s="234" t="s">
        <v>156</v>
      </c>
      <c r="E380" s="245" t="s">
        <v>1</v>
      </c>
      <c r="F380" s="246" t="s">
        <v>339</v>
      </c>
      <c r="G380" s="244"/>
      <c r="H380" s="247">
        <v>44.942</v>
      </c>
      <c r="I380" s="248"/>
      <c r="J380" s="244"/>
      <c r="K380" s="244"/>
      <c r="L380" s="249"/>
      <c r="M380" s="250"/>
      <c r="N380" s="251"/>
      <c r="O380" s="251"/>
      <c r="P380" s="251"/>
      <c r="Q380" s="251"/>
      <c r="R380" s="251"/>
      <c r="S380" s="251"/>
      <c r="T380" s="252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3" t="s">
        <v>156</v>
      </c>
      <c r="AU380" s="253" t="s">
        <v>84</v>
      </c>
      <c r="AV380" s="14" t="s">
        <v>84</v>
      </c>
      <c r="AW380" s="14" t="s">
        <v>30</v>
      </c>
      <c r="AX380" s="14" t="s">
        <v>74</v>
      </c>
      <c r="AY380" s="253" t="s">
        <v>148</v>
      </c>
    </row>
    <row r="381" s="14" customFormat="1">
      <c r="A381" s="14"/>
      <c r="B381" s="243"/>
      <c r="C381" s="244"/>
      <c r="D381" s="234" t="s">
        <v>156</v>
      </c>
      <c r="E381" s="245" t="s">
        <v>1</v>
      </c>
      <c r="F381" s="246" t="s">
        <v>340</v>
      </c>
      <c r="G381" s="244"/>
      <c r="H381" s="247">
        <v>-1.875</v>
      </c>
      <c r="I381" s="248"/>
      <c r="J381" s="244"/>
      <c r="K381" s="244"/>
      <c r="L381" s="249"/>
      <c r="M381" s="250"/>
      <c r="N381" s="251"/>
      <c r="O381" s="251"/>
      <c r="P381" s="251"/>
      <c r="Q381" s="251"/>
      <c r="R381" s="251"/>
      <c r="S381" s="251"/>
      <c r="T381" s="25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3" t="s">
        <v>156</v>
      </c>
      <c r="AU381" s="253" t="s">
        <v>84</v>
      </c>
      <c r="AV381" s="14" t="s">
        <v>84</v>
      </c>
      <c r="AW381" s="14" t="s">
        <v>30</v>
      </c>
      <c r="AX381" s="14" t="s">
        <v>74</v>
      </c>
      <c r="AY381" s="253" t="s">
        <v>148</v>
      </c>
    </row>
    <row r="382" s="14" customFormat="1">
      <c r="A382" s="14"/>
      <c r="B382" s="243"/>
      <c r="C382" s="244"/>
      <c r="D382" s="234" t="s">
        <v>156</v>
      </c>
      <c r="E382" s="245" t="s">
        <v>1</v>
      </c>
      <c r="F382" s="246" t="s">
        <v>341</v>
      </c>
      <c r="G382" s="244"/>
      <c r="H382" s="247">
        <v>3.7799999999999998</v>
      </c>
      <c r="I382" s="248"/>
      <c r="J382" s="244"/>
      <c r="K382" s="244"/>
      <c r="L382" s="249"/>
      <c r="M382" s="250"/>
      <c r="N382" s="251"/>
      <c r="O382" s="251"/>
      <c r="P382" s="251"/>
      <c r="Q382" s="251"/>
      <c r="R382" s="251"/>
      <c r="S382" s="251"/>
      <c r="T382" s="252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3" t="s">
        <v>156</v>
      </c>
      <c r="AU382" s="253" t="s">
        <v>84</v>
      </c>
      <c r="AV382" s="14" t="s">
        <v>84</v>
      </c>
      <c r="AW382" s="14" t="s">
        <v>30</v>
      </c>
      <c r="AX382" s="14" t="s">
        <v>74</v>
      </c>
      <c r="AY382" s="253" t="s">
        <v>148</v>
      </c>
    </row>
    <row r="383" s="14" customFormat="1">
      <c r="A383" s="14"/>
      <c r="B383" s="243"/>
      <c r="C383" s="244"/>
      <c r="D383" s="234" t="s">
        <v>156</v>
      </c>
      <c r="E383" s="245" t="s">
        <v>1</v>
      </c>
      <c r="F383" s="246" t="s">
        <v>342</v>
      </c>
      <c r="G383" s="244"/>
      <c r="H383" s="247">
        <v>4.5750000000000002</v>
      </c>
      <c r="I383" s="248"/>
      <c r="J383" s="244"/>
      <c r="K383" s="244"/>
      <c r="L383" s="249"/>
      <c r="M383" s="250"/>
      <c r="N383" s="251"/>
      <c r="O383" s="251"/>
      <c r="P383" s="251"/>
      <c r="Q383" s="251"/>
      <c r="R383" s="251"/>
      <c r="S383" s="251"/>
      <c r="T383" s="252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3" t="s">
        <v>156</v>
      </c>
      <c r="AU383" s="253" t="s">
        <v>84</v>
      </c>
      <c r="AV383" s="14" t="s">
        <v>84</v>
      </c>
      <c r="AW383" s="14" t="s">
        <v>30</v>
      </c>
      <c r="AX383" s="14" t="s">
        <v>74</v>
      </c>
      <c r="AY383" s="253" t="s">
        <v>148</v>
      </c>
    </row>
    <row r="384" s="16" customFormat="1">
      <c r="A384" s="16"/>
      <c r="B384" s="265"/>
      <c r="C384" s="266"/>
      <c r="D384" s="234" t="s">
        <v>156</v>
      </c>
      <c r="E384" s="267" t="s">
        <v>1</v>
      </c>
      <c r="F384" s="268" t="s">
        <v>178</v>
      </c>
      <c r="G384" s="266"/>
      <c r="H384" s="269">
        <v>51.422000000000004</v>
      </c>
      <c r="I384" s="270"/>
      <c r="J384" s="266"/>
      <c r="K384" s="266"/>
      <c r="L384" s="271"/>
      <c r="M384" s="272"/>
      <c r="N384" s="273"/>
      <c r="O384" s="273"/>
      <c r="P384" s="273"/>
      <c r="Q384" s="273"/>
      <c r="R384" s="273"/>
      <c r="S384" s="273"/>
      <c r="T384" s="274"/>
      <c r="U384" s="16"/>
      <c r="V384" s="16"/>
      <c r="W384" s="16"/>
      <c r="X384" s="16"/>
      <c r="Y384" s="16"/>
      <c r="Z384" s="16"/>
      <c r="AA384" s="16"/>
      <c r="AB384" s="16"/>
      <c r="AC384" s="16"/>
      <c r="AD384" s="16"/>
      <c r="AE384" s="16"/>
      <c r="AT384" s="275" t="s">
        <v>156</v>
      </c>
      <c r="AU384" s="275" t="s">
        <v>84</v>
      </c>
      <c r="AV384" s="16" t="s">
        <v>149</v>
      </c>
      <c r="AW384" s="16" t="s">
        <v>30</v>
      </c>
      <c r="AX384" s="16" t="s">
        <v>74</v>
      </c>
      <c r="AY384" s="275" t="s">
        <v>148</v>
      </c>
    </row>
    <row r="385" s="13" customFormat="1">
      <c r="A385" s="13"/>
      <c r="B385" s="232"/>
      <c r="C385" s="233"/>
      <c r="D385" s="234" t="s">
        <v>156</v>
      </c>
      <c r="E385" s="235" t="s">
        <v>1</v>
      </c>
      <c r="F385" s="236" t="s">
        <v>343</v>
      </c>
      <c r="G385" s="233"/>
      <c r="H385" s="235" t="s">
        <v>1</v>
      </c>
      <c r="I385" s="237"/>
      <c r="J385" s="233"/>
      <c r="K385" s="233"/>
      <c r="L385" s="238"/>
      <c r="M385" s="239"/>
      <c r="N385" s="240"/>
      <c r="O385" s="240"/>
      <c r="P385" s="240"/>
      <c r="Q385" s="240"/>
      <c r="R385" s="240"/>
      <c r="S385" s="240"/>
      <c r="T385" s="241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2" t="s">
        <v>156</v>
      </c>
      <c r="AU385" s="242" t="s">
        <v>84</v>
      </c>
      <c r="AV385" s="13" t="s">
        <v>82</v>
      </c>
      <c r="AW385" s="13" t="s">
        <v>30</v>
      </c>
      <c r="AX385" s="13" t="s">
        <v>74</v>
      </c>
      <c r="AY385" s="242" t="s">
        <v>148</v>
      </c>
    </row>
    <row r="386" s="14" customFormat="1">
      <c r="A386" s="14"/>
      <c r="B386" s="243"/>
      <c r="C386" s="244"/>
      <c r="D386" s="234" t="s">
        <v>156</v>
      </c>
      <c r="E386" s="245" t="s">
        <v>1</v>
      </c>
      <c r="F386" s="246" t="s">
        <v>344</v>
      </c>
      <c r="G386" s="244"/>
      <c r="H386" s="247">
        <v>52.109000000000002</v>
      </c>
      <c r="I386" s="248"/>
      <c r="J386" s="244"/>
      <c r="K386" s="244"/>
      <c r="L386" s="249"/>
      <c r="M386" s="250"/>
      <c r="N386" s="251"/>
      <c r="O386" s="251"/>
      <c r="P386" s="251"/>
      <c r="Q386" s="251"/>
      <c r="R386" s="251"/>
      <c r="S386" s="251"/>
      <c r="T386" s="252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3" t="s">
        <v>156</v>
      </c>
      <c r="AU386" s="253" t="s">
        <v>84</v>
      </c>
      <c r="AV386" s="14" t="s">
        <v>84</v>
      </c>
      <c r="AW386" s="14" t="s">
        <v>30</v>
      </c>
      <c r="AX386" s="14" t="s">
        <v>74</v>
      </c>
      <c r="AY386" s="253" t="s">
        <v>148</v>
      </c>
    </row>
    <row r="387" s="14" customFormat="1">
      <c r="A387" s="14"/>
      <c r="B387" s="243"/>
      <c r="C387" s="244"/>
      <c r="D387" s="234" t="s">
        <v>156</v>
      </c>
      <c r="E387" s="245" t="s">
        <v>1</v>
      </c>
      <c r="F387" s="246" t="s">
        <v>345</v>
      </c>
      <c r="G387" s="244"/>
      <c r="H387" s="247">
        <v>-2.2050000000000001</v>
      </c>
      <c r="I387" s="248"/>
      <c r="J387" s="244"/>
      <c r="K387" s="244"/>
      <c r="L387" s="249"/>
      <c r="M387" s="250"/>
      <c r="N387" s="251"/>
      <c r="O387" s="251"/>
      <c r="P387" s="251"/>
      <c r="Q387" s="251"/>
      <c r="R387" s="251"/>
      <c r="S387" s="251"/>
      <c r="T387" s="25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3" t="s">
        <v>156</v>
      </c>
      <c r="AU387" s="253" t="s">
        <v>84</v>
      </c>
      <c r="AV387" s="14" t="s">
        <v>84</v>
      </c>
      <c r="AW387" s="14" t="s">
        <v>30</v>
      </c>
      <c r="AX387" s="14" t="s">
        <v>74</v>
      </c>
      <c r="AY387" s="253" t="s">
        <v>148</v>
      </c>
    </row>
    <row r="388" s="16" customFormat="1">
      <c r="A388" s="16"/>
      <c r="B388" s="265"/>
      <c r="C388" s="266"/>
      <c r="D388" s="234" t="s">
        <v>156</v>
      </c>
      <c r="E388" s="267" t="s">
        <v>1</v>
      </c>
      <c r="F388" s="268" t="s">
        <v>178</v>
      </c>
      <c r="G388" s="266"/>
      <c r="H388" s="269">
        <v>49.904000000000003</v>
      </c>
      <c r="I388" s="270"/>
      <c r="J388" s="266"/>
      <c r="K388" s="266"/>
      <c r="L388" s="271"/>
      <c r="M388" s="272"/>
      <c r="N388" s="273"/>
      <c r="O388" s="273"/>
      <c r="P388" s="273"/>
      <c r="Q388" s="273"/>
      <c r="R388" s="273"/>
      <c r="S388" s="273"/>
      <c r="T388" s="274"/>
      <c r="U388" s="16"/>
      <c r="V388" s="16"/>
      <c r="W388" s="16"/>
      <c r="X388" s="16"/>
      <c r="Y388" s="16"/>
      <c r="Z388" s="16"/>
      <c r="AA388" s="16"/>
      <c r="AB388" s="16"/>
      <c r="AC388" s="16"/>
      <c r="AD388" s="16"/>
      <c r="AE388" s="16"/>
      <c r="AT388" s="275" t="s">
        <v>156</v>
      </c>
      <c r="AU388" s="275" t="s">
        <v>84</v>
      </c>
      <c r="AV388" s="16" t="s">
        <v>149</v>
      </c>
      <c r="AW388" s="16" t="s">
        <v>30</v>
      </c>
      <c r="AX388" s="16" t="s">
        <v>74</v>
      </c>
      <c r="AY388" s="275" t="s">
        <v>148</v>
      </c>
    </row>
    <row r="389" s="15" customFormat="1">
      <c r="A389" s="15"/>
      <c r="B389" s="254"/>
      <c r="C389" s="255"/>
      <c r="D389" s="234" t="s">
        <v>156</v>
      </c>
      <c r="E389" s="256" t="s">
        <v>1</v>
      </c>
      <c r="F389" s="257" t="s">
        <v>162</v>
      </c>
      <c r="G389" s="255"/>
      <c r="H389" s="258">
        <v>121.69000000000001</v>
      </c>
      <c r="I389" s="259"/>
      <c r="J389" s="255"/>
      <c r="K389" s="255"/>
      <c r="L389" s="260"/>
      <c r="M389" s="261"/>
      <c r="N389" s="262"/>
      <c r="O389" s="262"/>
      <c r="P389" s="262"/>
      <c r="Q389" s="262"/>
      <c r="R389" s="262"/>
      <c r="S389" s="262"/>
      <c r="T389" s="263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4" t="s">
        <v>156</v>
      </c>
      <c r="AU389" s="264" t="s">
        <v>84</v>
      </c>
      <c r="AV389" s="15" t="s">
        <v>155</v>
      </c>
      <c r="AW389" s="15" t="s">
        <v>30</v>
      </c>
      <c r="AX389" s="15" t="s">
        <v>82</v>
      </c>
      <c r="AY389" s="264" t="s">
        <v>148</v>
      </c>
    </row>
    <row r="390" s="2" customFormat="1" ht="24.15" customHeight="1">
      <c r="A390" s="39"/>
      <c r="B390" s="40"/>
      <c r="C390" s="219" t="s">
        <v>352</v>
      </c>
      <c r="D390" s="219" t="s">
        <v>151</v>
      </c>
      <c r="E390" s="220" t="s">
        <v>349</v>
      </c>
      <c r="F390" s="221" t="s">
        <v>350</v>
      </c>
      <c r="G390" s="222" t="s">
        <v>154</v>
      </c>
      <c r="H390" s="223">
        <v>24</v>
      </c>
      <c r="I390" s="224"/>
      <c r="J390" s="225">
        <f>ROUND(I390*H390,2)</f>
        <v>0</v>
      </c>
      <c r="K390" s="221" t="s">
        <v>33</v>
      </c>
      <c r="L390" s="45"/>
      <c r="M390" s="226" t="s">
        <v>1</v>
      </c>
      <c r="N390" s="227" t="s">
        <v>39</v>
      </c>
      <c r="O390" s="92"/>
      <c r="P390" s="228">
        <f>O390*H390</f>
        <v>0</v>
      </c>
      <c r="Q390" s="228">
        <v>0.0043839999999999999</v>
      </c>
      <c r="R390" s="228">
        <f>Q390*H390</f>
        <v>0.105216</v>
      </c>
      <c r="S390" s="228">
        <v>0</v>
      </c>
      <c r="T390" s="229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0" t="s">
        <v>155</v>
      </c>
      <c r="AT390" s="230" t="s">
        <v>151</v>
      </c>
      <c r="AU390" s="230" t="s">
        <v>84</v>
      </c>
      <c r="AY390" s="18" t="s">
        <v>148</v>
      </c>
      <c r="BE390" s="231">
        <f>IF(N390="základní",J390,0)</f>
        <v>0</v>
      </c>
      <c r="BF390" s="231">
        <f>IF(N390="snížená",J390,0)</f>
        <v>0</v>
      </c>
      <c r="BG390" s="231">
        <f>IF(N390="zákl. přenesená",J390,0)</f>
        <v>0</v>
      </c>
      <c r="BH390" s="231">
        <f>IF(N390="sníž. přenesená",J390,0)</f>
        <v>0</v>
      </c>
      <c r="BI390" s="231">
        <f>IF(N390="nulová",J390,0)</f>
        <v>0</v>
      </c>
      <c r="BJ390" s="18" t="s">
        <v>82</v>
      </c>
      <c r="BK390" s="231">
        <f>ROUND(I390*H390,2)</f>
        <v>0</v>
      </c>
      <c r="BL390" s="18" t="s">
        <v>155</v>
      </c>
      <c r="BM390" s="230" t="s">
        <v>353</v>
      </c>
    </row>
    <row r="391" s="2" customFormat="1" ht="24.15" customHeight="1">
      <c r="A391" s="39"/>
      <c r="B391" s="40"/>
      <c r="C391" s="219" t="s">
        <v>280</v>
      </c>
      <c r="D391" s="219" t="s">
        <v>151</v>
      </c>
      <c r="E391" s="220" t="s">
        <v>354</v>
      </c>
      <c r="F391" s="221" t="s">
        <v>355</v>
      </c>
      <c r="G391" s="222" t="s">
        <v>154</v>
      </c>
      <c r="H391" s="223">
        <v>121.69</v>
      </c>
      <c r="I391" s="224"/>
      <c r="J391" s="225">
        <f>ROUND(I391*H391,2)</f>
        <v>0</v>
      </c>
      <c r="K391" s="221" t="s">
        <v>33</v>
      </c>
      <c r="L391" s="45"/>
      <c r="M391" s="226" t="s">
        <v>1</v>
      </c>
      <c r="N391" s="227" t="s">
        <v>39</v>
      </c>
      <c r="O391" s="92"/>
      <c r="P391" s="228">
        <f>O391*H391</f>
        <v>0</v>
      </c>
      <c r="Q391" s="228">
        <v>0.0040000000000000001</v>
      </c>
      <c r="R391" s="228">
        <f>Q391*H391</f>
        <v>0.48676000000000003</v>
      </c>
      <c r="S391" s="228">
        <v>0</v>
      </c>
      <c r="T391" s="229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0" t="s">
        <v>155</v>
      </c>
      <c r="AT391" s="230" t="s">
        <v>151</v>
      </c>
      <c r="AU391" s="230" t="s">
        <v>84</v>
      </c>
      <c r="AY391" s="18" t="s">
        <v>148</v>
      </c>
      <c r="BE391" s="231">
        <f>IF(N391="základní",J391,0)</f>
        <v>0</v>
      </c>
      <c r="BF391" s="231">
        <f>IF(N391="snížená",J391,0)</f>
        <v>0</v>
      </c>
      <c r="BG391" s="231">
        <f>IF(N391="zákl. přenesená",J391,0)</f>
        <v>0</v>
      </c>
      <c r="BH391" s="231">
        <f>IF(N391="sníž. přenesená",J391,0)</f>
        <v>0</v>
      </c>
      <c r="BI391" s="231">
        <f>IF(N391="nulová",J391,0)</f>
        <v>0</v>
      </c>
      <c r="BJ391" s="18" t="s">
        <v>82</v>
      </c>
      <c r="BK391" s="231">
        <f>ROUND(I391*H391,2)</f>
        <v>0</v>
      </c>
      <c r="BL391" s="18" t="s">
        <v>155</v>
      </c>
      <c r="BM391" s="230" t="s">
        <v>356</v>
      </c>
    </row>
    <row r="392" s="13" customFormat="1">
      <c r="A392" s="13"/>
      <c r="B392" s="232"/>
      <c r="C392" s="233"/>
      <c r="D392" s="234" t="s">
        <v>156</v>
      </c>
      <c r="E392" s="235" t="s">
        <v>1</v>
      </c>
      <c r="F392" s="236" t="s">
        <v>335</v>
      </c>
      <c r="G392" s="233"/>
      <c r="H392" s="235" t="s">
        <v>1</v>
      </c>
      <c r="I392" s="237"/>
      <c r="J392" s="233"/>
      <c r="K392" s="233"/>
      <c r="L392" s="238"/>
      <c r="M392" s="239"/>
      <c r="N392" s="240"/>
      <c r="O392" s="240"/>
      <c r="P392" s="240"/>
      <c r="Q392" s="240"/>
      <c r="R392" s="240"/>
      <c r="S392" s="240"/>
      <c r="T392" s="241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2" t="s">
        <v>156</v>
      </c>
      <c r="AU392" s="242" t="s">
        <v>84</v>
      </c>
      <c r="AV392" s="13" t="s">
        <v>82</v>
      </c>
      <c r="AW392" s="13" t="s">
        <v>30</v>
      </c>
      <c r="AX392" s="13" t="s">
        <v>74</v>
      </c>
      <c r="AY392" s="242" t="s">
        <v>148</v>
      </c>
    </row>
    <row r="393" s="14" customFormat="1">
      <c r="A393" s="14"/>
      <c r="B393" s="243"/>
      <c r="C393" s="244"/>
      <c r="D393" s="234" t="s">
        <v>156</v>
      </c>
      <c r="E393" s="245" t="s">
        <v>1</v>
      </c>
      <c r="F393" s="246" t="s">
        <v>336</v>
      </c>
      <c r="G393" s="244"/>
      <c r="H393" s="247">
        <v>1.724</v>
      </c>
      <c r="I393" s="248"/>
      <c r="J393" s="244"/>
      <c r="K393" s="244"/>
      <c r="L393" s="249"/>
      <c r="M393" s="250"/>
      <c r="N393" s="251"/>
      <c r="O393" s="251"/>
      <c r="P393" s="251"/>
      <c r="Q393" s="251"/>
      <c r="R393" s="251"/>
      <c r="S393" s="251"/>
      <c r="T393" s="252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3" t="s">
        <v>156</v>
      </c>
      <c r="AU393" s="253" t="s">
        <v>84</v>
      </c>
      <c r="AV393" s="14" t="s">
        <v>84</v>
      </c>
      <c r="AW393" s="14" t="s">
        <v>30</v>
      </c>
      <c r="AX393" s="14" t="s">
        <v>74</v>
      </c>
      <c r="AY393" s="253" t="s">
        <v>148</v>
      </c>
    </row>
    <row r="394" s="14" customFormat="1">
      <c r="A394" s="14"/>
      <c r="B394" s="243"/>
      <c r="C394" s="244"/>
      <c r="D394" s="234" t="s">
        <v>156</v>
      </c>
      <c r="E394" s="245" t="s">
        <v>1</v>
      </c>
      <c r="F394" s="246" t="s">
        <v>337</v>
      </c>
      <c r="G394" s="244"/>
      <c r="H394" s="247">
        <v>18.640000000000001</v>
      </c>
      <c r="I394" s="248"/>
      <c r="J394" s="244"/>
      <c r="K394" s="244"/>
      <c r="L394" s="249"/>
      <c r="M394" s="250"/>
      <c r="N394" s="251"/>
      <c r="O394" s="251"/>
      <c r="P394" s="251"/>
      <c r="Q394" s="251"/>
      <c r="R394" s="251"/>
      <c r="S394" s="251"/>
      <c r="T394" s="252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3" t="s">
        <v>156</v>
      </c>
      <c r="AU394" s="253" t="s">
        <v>84</v>
      </c>
      <c r="AV394" s="14" t="s">
        <v>84</v>
      </c>
      <c r="AW394" s="14" t="s">
        <v>30</v>
      </c>
      <c r="AX394" s="14" t="s">
        <v>74</v>
      </c>
      <c r="AY394" s="253" t="s">
        <v>148</v>
      </c>
    </row>
    <row r="395" s="16" customFormat="1">
      <c r="A395" s="16"/>
      <c r="B395" s="265"/>
      <c r="C395" s="266"/>
      <c r="D395" s="234" t="s">
        <v>156</v>
      </c>
      <c r="E395" s="267" t="s">
        <v>1</v>
      </c>
      <c r="F395" s="268" t="s">
        <v>178</v>
      </c>
      <c r="G395" s="266"/>
      <c r="H395" s="269">
        <v>20.364000000000001</v>
      </c>
      <c r="I395" s="270"/>
      <c r="J395" s="266"/>
      <c r="K395" s="266"/>
      <c r="L395" s="271"/>
      <c r="M395" s="272"/>
      <c r="N395" s="273"/>
      <c r="O395" s="273"/>
      <c r="P395" s="273"/>
      <c r="Q395" s="273"/>
      <c r="R395" s="273"/>
      <c r="S395" s="273"/>
      <c r="T395" s="274"/>
      <c r="U395" s="16"/>
      <c r="V395" s="16"/>
      <c r="W395" s="16"/>
      <c r="X395" s="16"/>
      <c r="Y395" s="16"/>
      <c r="Z395" s="16"/>
      <c r="AA395" s="16"/>
      <c r="AB395" s="16"/>
      <c r="AC395" s="16"/>
      <c r="AD395" s="16"/>
      <c r="AE395" s="16"/>
      <c r="AT395" s="275" t="s">
        <v>156</v>
      </c>
      <c r="AU395" s="275" t="s">
        <v>84</v>
      </c>
      <c r="AV395" s="16" t="s">
        <v>149</v>
      </c>
      <c r="AW395" s="16" t="s">
        <v>30</v>
      </c>
      <c r="AX395" s="16" t="s">
        <v>74</v>
      </c>
      <c r="AY395" s="275" t="s">
        <v>148</v>
      </c>
    </row>
    <row r="396" s="13" customFormat="1">
      <c r="A396" s="13"/>
      <c r="B396" s="232"/>
      <c r="C396" s="233"/>
      <c r="D396" s="234" t="s">
        <v>156</v>
      </c>
      <c r="E396" s="235" t="s">
        <v>1</v>
      </c>
      <c r="F396" s="236" t="s">
        <v>338</v>
      </c>
      <c r="G396" s="233"/>
      <c r="H396" s="235" t="s">
        <v>1</v>
      </c>
      <c r="I396" s="237"/>
      <c r="J396" s="233"/>
      <c r="K396" s="233"/>
      <c r="L396" s="238"/>
      <c r="M396" s="239"/>
      <c r="N396" s="240"/>
      <c r="O396" s="240"/>
      <c r="P396" s="240"/>
      <c r="Q396" s="240"/>
      <c r="R396" s="240"/>
      <c r="S396" s="240"/>
      <c r="T396" s="241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2" t="s">
        <v>156</v>
      </c>
      <c r="AU396" s="242" t="s">
        <v>84</v>
      </c>
      <c r="AV396" s="13" t="s">
        <v>82</v>
      </c>
      <c r="AW396" s="13" t="s">
        <v>30</v>
      </c>
      <c r="AX396" s="13" t="s">
        <v>74</v>
      </c>
      <c r="AY396" s="242" t="s">
        <v>148</v>
      </c>
    </row>
    <row r="397" s="14" customFormat="1">
      <c r="A397" s="14"/>
      <c r="B397" s="243"/>
      <c r="C397" s="244"/>
      <c r="D397" s="234" t="s">
        <v>156</v>
      </c>
      <c r="E397" s="245" t="s">
        <v>1</v>
      </c>
      <c r="F397" s="246" t="s">
        <v>339</v>
      </c>
      <c r="G397" s="244"/>
      <c r="H397" s="247">
        <v>44.942</v>
      </c>
      <c r="I397" s="248"/>
      <c r="J397" s="244"/>
      <c r="K397" s="244"/>
      <c r="L397" s="249"/>
      <c r="M397" s="250"/>
      <c r="N397" s="251"/>
      <c r="O397" s="251"/>
      <c r="P397" s="251"/>
      <c r="Q397" s="251"/>
      <c r="R397" s="251"/>
      <c r="S397" s="251"/>
      <c r="T397" s="252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3" t="s">
        <v>156</v>
      </c>
      <c r="AU397" s="253" t="s">
        <v>84</v>
      </c>
      <c r="AV397" s="14" t="s">
        <v>84</v>
      </c>
      <c r="AW397" s="14" t="s">
        <v>30</v>
      </c>
      <c r="AX397" s="14" t="s">
        <v>74</v>
      </c>
      <c r="AY397" s="253" t="s">
        <v>148</v>
      </c>
    </row>
    <row r="398" s="14" customFormat="1">
      <c r="A398" s="14"/>
      <c r="B398" s="243"/>
      <c r="C398" s="244"/>
      <c r="D398" s="234" t="s">
        <v>156</v>
      </c>
      <c r="E398" s="245" t="s">
        <v>1</v>
      </c>
      <c r="F398" s="246" t="s">
        <v>340</v>
      </c>
      <c r="G398" s="244"/>
      <c r="H398" s="247">
        <v>-1.875</v>
      </c>
      <c r="I398" s="248"/>
      <c r="J398" s="244"/>
      <c r="K398" s="244"/>
      <c r="L398" s="249"/>
      <c r="M398" s="250"/>
      <c r="N398" s="251"/>
      <c r="O398" s="251"/>
      <c r="P398" s="251"/>
      <c r="Q398" s="251"/>
      <c r="R398" s="251"/>
      <c r="S398" s="251"/>
      <c r="T398" s="252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3" t="s">
        <v>156</v>
      </c>
      <c r="AU398" s="253" t="s">
        <v>84</v>
      </c>
      <c r="AV398" s="14" t="s">
        <v>84</v>
      </c>
      <c r="AW398" s="14" t="s">
        <v>30</v>
      </c>
      <c r="AX398" s="14" t="s">
        <v>74</v>
      </c>
      <c r="AY398" s="253" t="s">
        <v>148</v>
      </c>
    </row>
    <row r="399" s="14" customFormat="1">
      <c r="A399" s="14"/>
      <c r="B399" s="243"/>
      <c r="C399" s="244"/>
      <c r="D399" s="234" t="s">
        <v>156</v>
      </c>
      <c r="E399" s="245" t="s">
        <v>1</v>
      </c>
      <c r="F399" s="246" t="s">
        <v>341</v>
      </c>
      <c r="G399" s="244"/>
      <c r="H399" s="247">
        <v>3.7799999999999998</v>
      </c>
      <c r="I399" s="248"/>
      <c r="J399" s="244"/>
      <c r="K399" s="244"/>
      <c r="L399" s="249"/>
      <c r="M399" s="250"/>
      <c r="N399" s="251"/>
      <c r="O399" s="251"/>
      <c r="P399" s="251"/>
      <c r="Q399" s="251"/>
      <c r="R399" s="251"/>
      <c r="S399" s="251"/>
      <c r="T399" s="252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3" t="s">
        <v>156</v>
      </c>
      <c r="AU399" s="253" t="s">
        <v>84</v>
      </c>
      <c r="AV399" s="14" t="s">
        <v>84</v>
      </c>
      <c r="AW399" s="14" t="s">
        <v>30</v>
      </c>
      <c r="AX399" s="14" t="s">
        <v>74</v>
      </c>
      <c r="AY399" s="253" t="s">
        <v>148</v>
      </c>
    </row>
    <row r="400" s="14" customFormat="1">
      <c r="A400" s="14"/>
      <c r="B400" s="243"/>
      <c r="C400" s="244"/>
      <c r="D400" s="234" t="s">
        <v>156</v>
      </c>
      <c r="E400" s="245" t="s">
        <v>1</v>
      </c>
      <c r="F400" s="246" t="s">
        <v>342</v>
      </c>
      <c r="G400" s="244"/>
      <c r="H400" s="247">
        <v>4.5750000000000002</v>
      </c>
      <c r="I400" s="248"/>
      <c r="J400" s="244"/>
      <c r="K400" s="244"/>
      <c r="L400" s="249"/>
      <c r="M400" s="250"/>
      <c r="N400" s="251"/>
      <c r="O400" s="251"/>
      <c r="P400" s="251"/>
      <c r="Q400" s="251"/>
      <c r="R400" s="251"/>
      <c r="S400" s="251"/>
      <c r="T400" s="252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3" t="s">
        <v>156</v>
      </c>
      <c r="AU400" s="253" t="s">
        <v>84</v>
      </c>
      <c r="AV400" s="14" t="s">
        <v>84</v>
      </c>
      <c r="AW400" s="14" t="s">
        <v>30</v>
      </c>
      <c r="AX400" s="14" t="s">
        <v>74</v>
      </c>
      <c r="AY400" s="253" t="s">
        <v>148</v>
      </c>
    </row>
    <row r="401" s="16" customFormat="1">
      <c r="A401" s="16"/>
      <c r="B401" s="265"/>
      <c r="C401" s="266"/>
      <c r="D401" s="234" t="s">
        <v>156</v>
      </c>
      <c r="E401" s="267" t="s">
        <v>1</v>
      </c>
      <c r="F401" s="268" t="s">
        <v>178</v>
      </c>
      <c r="G401" s="266"/>
      <c r="H401" s="269">
        <v>51.422000000000004</v>
      </c>
      <c r="I401" s="270"/>
      <c r="J401" s="266"/>
      <c r="K401" s="266"/>
      <c r="L401" s="271"/>
      <c r="M401" s="272"/>
      <c r="N401" s="273"/>
      <c r="O401" s="273"/>
      <c r="P401" s="273"/>
      <c r="Q401" s="273"/>
      <c r="R401" s="273"/>
      <c r="S401" s="273"/>
      <c r="T401" s="274"/>
      <c r="U401" s="16"/>
      <c r="V401" s="16"/>
      <c r="W401" s="16"/>
      <c r="X401" s="16"/>
      <c r="Y401" s="16"/>
      <c r="Z401" s="16"/>
      <c r="AA401" s="16"/>
      <c r="AB401" s="16"/>
      <c r="AC401" s="16"/>
      <c r="AD401" s="16"/>
      <c r="AE401" s="16"/>
      <c r="AT401" s="275" t="s">
        <v>156</v>
      </c>
      <c r="AU401" s="275" t="s">
        <v>84</v>
      </c>
      <c r="AV401" s="16" t="s">
        <v>149</v>
      </c>
      <c r="AW401" s="16" t="s">
        <v>30</v>
      </c>
      <c r="AX401" s="16" t="s">
        <v>74</v>
      </c>
      <c r="AY401" s="275" t="s">
        <v>148</v>
      </c>
    </row>
    <row r="402" s="13" customFormat="1">
      <c r="A402" s="13"/>
      <c r="B402" s="232"/>
      <c r="C402" s="233"/>
      <c r="D402" s="234" t="s">
        <v>156</v>
      </c>
      <c r="E402" s="235" t="s">
        <v>1</v>
      </c>
      <c r="F402" s="236" t="s">
        <v>343</v>
      </c>
      <c r="G402" s="233"/>
      <c r="H402" s="235" t="s">
        <v>1</v>
      </c>
      <c r="I402" s="237"/>
      <c r="J402" s="233"/>
      <c r="K402" s="233"/>
      <c r="L402" s="238"/>
      <c r="M402" s="239"/>
      <c r="N402" s="240"/>
      <c r="O402" s="240"/>
      <c r="P402" s="240"/>
      <c r="Q402" s="240"/>
      <c r="R402" s="240"/>
      <c r="S402" s="240"/>
      <c r="T402" s="241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2" t="s">
        <v>156</v>
      </c>
      <c r="AU402" s="242" t="s">
        <v>84</v>
      </c>
      <c r="AV402" s="13" t="s">
        <v>82</v>
      </c>
      <c r="AW402" s="13" t="s">
        <v>30</v>
      </c>
      <c r="AX402" s="13" t="s">
        <v>74</v>
      </c>
      <c r="AY402" s="242" t="s">
        <v>148</v>
      </c>
    </row>
    <row r="403" s="14" customFormat="1">
      <c r="A403" s="14"/>
      <c r="B403" s="243"/>
      <c r="C403" s="244"/>
      <c r="D403" s="234" t="s">
        <v>156</v>
      </c>
      <c r="E403" s="245" t="s">
        <v>1</v>
      </c>
      <c r="F403" s="246" t="s">
        <v>344</v>
      </c>
      <c r="G403" s="244"/>
      <c r="H403" s="247">
        <v>52.109000000000002</v>
      </c>
      <c r="I403" s="248"/>
      <c r="J403" s="244"/>
      <c r="K403" s="244"/>
      <c r="L403" s="249"/>
      <c r="M403" s="250"/>
      <c r="N403" s="251"/>
      <c r="O403" s="251"/>
      <c r="P403" s="251"/>
      <c r="Q403" s="251"/>
      <c r="R403" s="251"/>
      <c r="S403" s="251"/>
      <c r="T403" s="252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3" t="s">
        <v>156</v>
      </c>
      <c r="AU403" s="253" t="s">
        <v>84</v>
      </c>
      <c r="AV403" s="14" t="s">
        <v>84</v>
      </c>
      <c r="AW403" s="14" t="s">
        <v>30</v>
      </c>
      <c r="AX403" s="14" t="s">
        <v>74</v>
      </c>
      <c r="AY403" s="253" t="s">
        <v>148</v>
      </c>
    </row>
    <row r="404" s="14" customFormat="1">
      <c r="A404" s="14"/>
      <c r="B404" s="243"/>
      <c r="C404" s="244"/>
      <c r="D404" s="234" t="s">
        <v>156</v>
      </c>
      <c r="E404" s="245" t="s">
        <v>1</v>
      </c>
      <c r="F404" s="246" t="s">
        <v>345</v>
      </c>
      <c r="G404" s="244"/>
      <c r="H404" s="247">
        <v>-2.2050000000000001</v>
      </c>
      <c r="I404" s="248"/>
      <c r="J404" s="244"/>
      <c r="K404" s="244"/>
      <c r="L404" s="249"/>
      <c r="M404" s="250"/>
      <c r="N404" s="251"/>
      <c r="O404" s="251"/>
      <c r="P404" s="251"/>
      <c r="Q404" s="251"/>
      <c r="R404" s="251"/>
      <c r="S404" s="251"/>
      <c r="T404" s="252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3" t="s">
        <v>156</v>
      </c>
      <c r="AU404" s="253" t="s">
        <v>84</v>
      </c>
      <c r="AV404" s="14" t="s">
        <v>84</v>
      </c>
      <c r="AW404" s="14" t="s">
        <v>30</v>
      </c>
      <c r="AX404" s="14" t="s">
        <v>74</v>
      </c>
      <c r="AY404" s="253" t="s">
        <v>148</v>
      </c>
    </row>
    <row r="405" s="16" customFormat="1">
      <c r="A405" s="16"/>
      <c r="B405" s="265"/>
      <c r="C405" s="266"/>
      <c r="D405" s="234" t="s">
        <v>156</v>
      </c>
      <c r="E405" s="267" t="s">
        <v>1</v>
      </c>
      <c r="F405" s="268" t="s">
        <v>178</v>
      </c>
      <c r="G405" s="266"/>
      <c r="H405" s="269">
        <v>49.904000000000003</v>
      </c>
      <c r="I405" s="270"/>
      <c r="J405" s="266"/>
      <c r="K405" s="266"/>
      <c r="L405" s="271"/>
      <c r="M405" s="272"/>
      <c r="N405" s="273"/>
      <c r="O405" s="273"/>
      <c r="P405" s="273"/>
      <c r="Q405" s="273"/>
      <c r="R405" s="273"/>
      <c r="S405" s="273"/>
      <c r="T405" s="274"/>
      <c r="U405" s="16"/>
      <c r="V405" s="16"/>
      <c r="W405" s="16"/>
      <c r="X405" s="16"/>
      <c r="Y405" s="16"/>
      <c r="Z405" s="16"/>
      <c r="AA405" s="16"/>
      <c r="AB405" s="16"/>
      <c r="AC405" s="16"/>
      <c r="AD405" s="16"/>
      <c r="AE405" s="16"/>
      <c r="AT405" s="275" t="s">
        <v>156</v>
      </c>
      <c r="AU405" s="275" t="s">
        <v>84</v>
      </c>
      <c r="AV405" s="16" t="s">
        <v>149</v>
      </c>
      <c r="AW405" s="16" t="s">
        <v>30</v>
      </c>
      <c r="AX405" s="16" t="s">
        <v>74</v>
      </c>
      <c r="AY405" s="275" t="s">
        <v>148</v>
      </c>
    </row>
    <row r="406" s="15" customFormat="1">
      <c r="A406" s="15"/>
      <c r="B406" s="254"/>
      <c r="C406" s="255"/>
      <c r="D406" s="234" t="s">
        <v>156</v>
      </c>
      <c r="E406" s="256" t="s">
        <v>1</v>
      </c>
      <c r="F406" s="257" t="s">
        <v>162</v>
      </c>
      <c r="G406" s="255"/>
      <c r="H406" s="258">
        <v>121.69000000000001</v>
      </c>
      <c r="I406" s="259"/>
      <c r="J406" s="255"/>
      <c r="K406" s="255"/>
      <c r="L406" s="260"/>
      <c r="M406" s="261"/>
      <c r="N406" s="262"/>
      <c r="O406" s="262"/>
      <c r="P406" s="262"/>
      <c r="Q406" s="262"/>
      <c r="R406" s="262"/>
      <c r="S406" s="262"/>
      <c r="T406" s="263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64" t="s">
        <v>156</v>
      </c>
      <c r="AU406" s="264" t="s">
        <v>84</v>
      </c>
      <c r="AV406" s="15" t="s">
        <v>155</v>
      </c>
      <c r="AW406" s="15" t="s">
        <v>30</v>
      </c>
      <c r="AX406" s="15" t="s">
        <v>82</v>
      </c>
      <c r="AY406" s="264" t="s">
        <v>148</v>
      </c>
    </row>
    <row r="407" s="2" customFormat="1" ht="24.15" customHeight="1">
      <c r="A407" s="39"/>
      <c r="B407" s="40"/>
      <c r="C407" s="219" t="s">
        <v>357</v>
      </c>
      <c r="D407" s="219" t="s">
        <v>151</v>
      </c>
      <c r="E407" s="220" t="s">
        <v>354</v>
      </c>
      <c r="F407" s="221" t="s">
        <v>355</v>
      </c>
      <c r="G407" s="222" t="s">
        <v>154</v>
      </c>
      <c r="H407" s="223">
        <v>24</v>
      </c>
      <c r="I407" s="224"/>
      <c r="J407" s="225">
        <f>ROUND(I407*H407,2)</f>
        <v>0</v>
      </c>
      <c r="K407" s="221" t="s">
        <v>33</v>
      </c>
      <c r="L407" s="45"/>
      <c r="M407" s="226" t="s">
        <v>1</v>
      </c>
      <c r="N407" s="227" t="s">
        <v>39</v>
      </c>
      <c r="O407" s="92"/>
      <c r="P407" s="228">
        <f>O407*H407</f>
        <v>0</v>
      </c>
      <c r="Q407" s="228">
        <v>0.0040000000000000001</v>
      </c>
      <c r="R407" s="228">
        <f>Q407*H407</f>
        <v>0.096000000000000002</v>
      </c>
      <c r="S407" s="228">
        <v>0</v>
      </c>
      <c r="T407" s="229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0" t="s">
        <v>155</v>
      </c>
      <c r="AT407" s="230" t="s">
        <v>151</v>
      </c>
      <c r="AU407" s="230" t="s">
        <v>84</v>
      </c>
      <c r="AY407" s="18" t="s">
        <v>148</v>
      </c>
      <c r="BE407" s="231">
        <f>IF(N407="základní",J407,0)</f>
        <v>0</v>
      </c>
      <c r="BF407" s="231">
        <f>IF(N407="snížená",J407,0)</f>
        <v>0</v>
      </c>
      <c r="BG407" s="231">
        <f>IF(N407="zákl. přenesená",J407,0)</f>
        <v>0</v>
      </c>
      <c r="BH407" s="231">
        <f>IF(N407="sníž. přenesená",J407,0)</f>
        <v>0</v>
      </c>
      <c r="BI407" s="231">
        <f>IF(N407="nulová",J407,0)</f>
        <v>0</v>
      </c>
      <c r="BJ407" s="18" t="s">
        <v>82</v>
      </c>
      <c r="BK407" s="231">
        <f>ROUND(I407*H407,2)</f>
        <v>0</v>
      </c>
      <c r="BL407" s="18" t="s">
        <v>155</v>
      </c>
      <c r="BM407" s="230" t="s">
        <v>358</v>
      </c>
    </row>
    <row r="408" s="2" customFormat="1" ht="24.15" customHeight="1">
      <c r="A408" s="39"/>
      <c r="B408" s="40"/>
      <c r="C408" s="219" t="s">
        <v>289</v>
      </c>
      <c r="D408" s="219" t="s">
        <v>151</v>
      </c>
      <c r="E408" s="220" t="s">
        <v>359</v>
      </c>
      <c r="F408" s="221" t="s">
        <v>360</v>
      </c>
      <c r="G408" s="222" t="s">
        <v>154</v>
      </c>
      <c r="H408" s="223">
        <v>24</v>
      </c>
      <c r="I408" s="224"/>
      <c r="J408" s="225">
        <f>ROUND(I408*H408,2)</f>
        <v>0</v>
      </c>
      <c r="K408" s="221" t="s">
        <v>33</v>
      </c>
      <c r="L408" s="45"/>
      <c r="M408" s="226" t="s">
        <v>1</v>
      </c>
      <c r="N408" s="227" t="s">
        <v>39</v>
      </c>
      <c r="O408" s="92"/>
      <c r="P408" s="228">
        <f>O408*H408</f>
        <v>0</v>
      </c>
      <c r="Q408" s="228">
        <v>0.01575</v>
      </c>
      <c r="R408" s="228">
        <f>Q408*H408</f>
        <v>0.378</v>
      </c>
      <c r="S408" s="228">
        <v>0</v>
      </c>
      <c r="T408" s="229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0" t="s">
        <v>155</v>
      </c>
      <c r="AT408" s="230" t="s">
        <v>151</v>
      </c>
      <c r="AU408" s="230" t="s">
        <v>84</v>
      </c>
      <c r="AY408" s="18" t="s">
        <v>148</v>
      </c>
      <c r="BE408" s="231">
        <f>IF(N408="základní",J408,0)</f>
        <v>0</v>
      </c>
      <c r="BF408" s="231">
        <f>IF(N408="snížená",J408,0)</f>
        <v>0</v>
      </c>
      <c r="BG408" s="231">
        <f>IF(N408="zákl. přenesená",J408,0)</f>
        <v>0</v>
      </c>
      <c r="BH408" s="231">
        <f>IF(N408="sníž. přenesená",J408,0)</f>
        <v>0</v>
      </c>
      <c r="BI408" s="231">
        <f>IF(N408="nulová",J408,0)</f>
        <v>0</v>
      </c>
      <c r="BJ408" s="18" t="s">
        <v>82</v>
      </c>
      <c r="BK408" s="231">
        <f>ROUND(I408*H408,2)</f>
        <v>0</v>
      </c>
      <c r="BL408" s="18" t="s">
        <v>155</v>
      </c>
      <c r="BM408" s="230" t="s">
        <v>361</v>
      </c>
    </row>
    <row r="409" s="2" customFormat="1" ht="24.15" customHeight="1">
      <c r="A409" s="39"/>
      <c r="B409" s="40"/>
      <c r="C409" s="219" t="s">
        <v>362</v>
      </c>
      <c r="D409" s="219" t="s">
        <v>151</v>
      </c>
      <c r="E409" s="220" t="s">
        <v>363</v>
      </c>
      <c r="F409" s="221" t="s">
        <v>364</v>
      </c>
      <c r="G409" s="222" t="s">
        <v>154</v>
      </c>
      <c r="H409" s="223">
        <v>48</v>
      </c>
      <c r="I409" s="224"/>
      <c r="J409" s="225">
        <f>ROUND(I409*H409,2)</f>
        <v>0</v>
      </c>
      <c r="K409" s="221" t="s">
        <v>33</v>
      </c>
      <c r="L409" s="45"/>
      <c r="M409" s="226" t="s">
        <v>1</v>
      </c>
      <c r="N409" s="227" t="s">
        <v>39</v>
      </c>
      <c r="O409" s="92"/>
      <c r="P409" s="228">
        <f>O409*H409</f>
        <v>0</v>
      </c>
      <c r="Q409" s="228">
        <v>0.0079000000000000008</v>
      </c>
      <c r="R409" s="228">
        <f>Q409*H409</f>
        <v>0.37920000000000004</v>
      </c>
      <c r="S409" s="228">
        <v>0</v>
      </c>
      <c r="T409" s="229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0" t="s">
        <v>155</v>
      </c>
      <c r="AT409" s="230" t="s">
        <v>151</v>
      </c>
      <c r="AU409" s="230" t="s">
        <v>84</v>
      </c>
      <c r="AY409" s="18" t="s">
        <v>148</v>
      </c>
      <c r="BE409" s="231">
        <f>IF(N409="základní",J409,0)</f>
        <v>0</v>
      </c>
      <c r="BF409" s="231">
        <f>IF(N409="snížená",J409,0)</f>
        <v>0</v>
      </c>
      <c r="BG409" s="231">
        <f>IF(N409="zákl. přenesená",J409,0)</f>
        <v>0</v>
      </c>
      <c r="BH409" s="231">
        <f>IF(N409="sníž. přenesená",J409,0)</f>
        <v>0</v>
      </c>
      <c r="BI409" s="231">
        <f>IF(N409="nulová",J409,0)</f>
        <v>0</v>
      </c>
      <c r="BJ409" s="18" t="s">
        <v>82</v>
      </c>
      <c r="BK409" s="231">
        <f>ROUND(I409*H409,2)</f>
        <v>0</v>
      </c>
      <c r="BL409" s="18" t="s">
        <v>155</v>
      </c>
      <c r="BM409" s="230" t="s">
        <v>365</v>
      </c>
    </row>
    <row r="410" s="2" customFormat="1" ht="24.15" customHeight="1">
      <c r="A410" s="39"/>
      <c r="B410" s="40"/>
      <c r="C410" s="219" t="s">
        <v>296</v>
      </c>
      <c r="D410" s="219" t="s">
        <v>151</v>
      </c>
      <c r="E410" s="220" t="s">
        <v>366</v>
      </c>
      <c r="F410" s="221" t="s">
        <v>367</v>
      </c>
      <c r="G410" s="222" t="s">
        <v>154</v>
      </c>
      <c r="H410" s="223">
        <v>15</v>
      </c>
      <c r="I410" s="224"/>
      <c r="J410" s="225">
        <f>ROUND(I410*H410,2)</f>
        <v>0</v>
      </c>
      <c r="K410" s="221" t="s">
        <v>33</v>
      </c>
      <c r="L410" s="45"/>
      <c r="M410" s="226" t="s">
        <v>1</v>
      </c>
      <c r="N410" s="227" t="s">
        <v>39</v>
      </c>
      <c r="O410" s="92"/>
      <c r="P410" s="228">
        <f>O410*H410</f>
        <v>0</v>
      </c>
      <c r="Q410" s="228">
        <v>0.038899999999999997</v>
      </c>
      <c r="R410" s="228">
        <f>Q410*H410</f>
        <v>0.58349999999999991</v>
      </c>
      <c r="S410" s="228">
        <v>0</v>
      </c>
      <c r="T410" s="229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0" t="s">
        <v>155</v>
      </c>
      <c r="AT410" s="230" t="s">
        <v>151</v>
      </c>
      <c r="AU410" s="230" t="s">
        <v>84</v>
      </c>
      <c r="AY410" s="18" t="s">
        <v>148</v>
      </c>
      <c r="BE410" s="231">
        <f>IF(N410="základní",J410,0)</f>
        <v>0</v>
      </c>
      <c r="BF410" s="231">
        <f>IF(N410="snížená",J410,0)</f>
        <v>0</v>
      </c>
      <c r="BG410" s="231">
        <f>IF(N410="zákl. přenesená",J410,0)</f>
        <v>0</v>
      </c>
      <c r="BH410" s="231">
        <f>IF(N410="sníž. přenesená",J410,0)</f>
        <v>0</v>
      </c>
      <c r="BI410" s="231">
        <f>IF(N410="nulová",J410,0)</f>
        <v>0</v>
      </c>
      <c r="BJ410" s="18" t="s">
        <v>82</v>
      </c>
      <c r="BK410" s="231">
        <f>ROUND(I410*H410,2)</f>
        <v>0</v>
      </c>
      <c r="BL410" s="18" t="s">
        <v>155</v>
      </c>
      <c r="BM410" s="230" t="s">
        <v>368</v>
      </c>
    </row>
    <row r="411" s="14" customFormat="1">
      <c r="A411" s="14"/>
      <c r="B411" s="243"/>
      <c r="C411" s="244"/>
      <c r="D411" s="234" t="s">
        <v>156</v>
      </c>
      <c r="E411" s="245" t="s">
        <v>1</v>
      </c>
      <c r="F411" s="246" t="s">
        <v>369</v>
      </c>
      <c r="G411" s="244"/>
      <c r="H411" s="247">
        <v>10</v>
      </c>
      <c r="I411" s="248"/>
      <c r="J411" s="244"/>
      <c r="K411" s="244"/>
      <c r="L411" s="249"/>
      <c r="M411" s="250"/>
      <c r="N411" s="251"/>
      <c r="O411" s="251"/>
      <c r="P411" s="251"/>
      <c r="Q411" s="251"/>
      <c r="R411" s="251"/>
      <c r="S411" s="251"/>
      <c r="T411" s="252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53" t="s">
        <v>156</v>
      </c>
      <c r="AU411" s="253" t="s">
        <v>84</v>
      </c>
      <c r="AV411" s="14" t="s">
        <v>84</v>
      </c>
      <c r="AW411" s="14" t="s">
        <v>30</v>
      </c>
      <c r="AX411" s="14" t="s">
        <v>74</v>
      </c>
      <c r="AY411" s="253" t="s">
        <v>148</v>
      </c>
    </row>
    <row r="412" s="14" customFormat="1">
      <c r="A412" s="14"/>
      <c r="B412" s="243"/>
      <c r="C412" s="244"/>
      <c r="D412" s="234" t="s">
        <v>156</v>
      </c>
      <c r="E412" s="245" t="s">
        <v>1</v>
      </c>
      <c r="F412" s="246" t="s">
        <v>370</v>
      </c>
      <c r="G412" s="244"/>
      <c r="H412" s="247">
        <v>5</v>
      </c>
      <c r="I412" s="248"/>
      <c r="J412" s="244"/>
      <c r="K412" s="244"/>
      <c r="L412" s="249"/>
      <c r="M412" s="250"/>
      <c r="N412" s="251"/>
      <c r="O412" s="251"/>
      <c r="P412" s="251"/>
      <c r="Q412" s="251"/>
      <c r="R412" s="251"/>
      <c r="S412" s="251"/>
      <c r="T412" s="252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3" t="s">
        <v>156</v>
      </c>
      <c r="AU412" s="253" t="s">
        <v>84</v>
      </c>
      <c r="AV412" s="14" t="s">
        <v>84</v>
      </c>
      <c r="AW412" s="14" t="s">
        <v>30</v>
      </c>
      <c r="AX412" s="14" t="s">
        <v>74</v>
      </c>
      <c r="AY412" s="253" t="s">
        <v>148</v>
      </c>
    </row>
    <row r="413" s="15" customFormat="1">
      <c r="A413" s="15"/>
      <c r="B413" s="254"/>
      <c r="C413" s="255"/>
      <c r="D413" s="234" t="s">
        <v>156</v>
      </c>
      <c r="E413" s="256" t="s">
        <v>1</v>
      </c>
      <c r="F413" s="257" t="s">
        <v>162</v>
      </c>
      <c r="G413" s="255"/>
      <c r="H413" s="258">
        <v>15</v>
      </c>
      <c r="I413" s="259"/>
      <c r="J413" s="255"/>
      <c r="K413" s="255"/>
      <c r="L413" s="260"/>
      <c r="M413" s="261"/>
      <c r="N413" s="262"/>
      <c r="O413" s="262"/>
      <c r="P413" s="262"/>
      <c r="Q413" s="262"/>
      <c r="R413" s="262"/>
      <c r="S413" s="262"/>
      <c r="T413" s="263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64" t="s">
        <v>156</v>
      </c>
      <c r="AU413" s="264" t="s">
        <v>84</v>
      </c>
      <c r="AV413" s="15" t="s">
        <v>155</v>
      </c>
      <c r="AW413" s="15" t="s">
        <v>30</v>
      </c>
      <c r="AX413" s="15" t="s">
        <v>82</v>
      </c>
      <c r="AY413" s="264" t="s">
        <v>148</v>
      </c>
    </row>
    <row r="414" s="2" customFormat="1" ht="24.15" customHeight="1">
      <c r="A414" s="39"/>
      <c r="B414" s="40"/>
      <c r="C414" s="219" t="s">
        <v>371</v>
      </c>
      <c r="D414" s="219" t="s">
        <v>151</v>
      </c>
      <c r="E414" s="220" t="s">
        <v>372</v>
      </c>
      <c r="F414" s="221" t="s">
        <v>373</v>
      </c>
      <c r="G414" s="222" t="s">
        <v>165</v>
      </c>
      <c r="H414" s="223">
        <v>1</v>
      </c>
      <c r="I414" s="224"/>
      <c r="J414" s="225">
        <f>ROUND(I414*H414,2)</f>
        <v>0</v>
      </c>
      <c r="K414" s="221" t="s">
        <v>33</v>
      </c>
      <c r="L414" s="45"/>
      <c r="M414" s="226" t="s">
        <v>1</v>
      </c>
      <c r="N414" s="227" t="s">
        <v>39</v>
      </c>
      <c r="O414" s="92"/>
      <c r="P414" s="228">
        <f>O414*H414</f>
        <v>0</v>
      </c>
      <c r="Q414" s="228">
        <v>0.0037599999999999999</v>
      </c>
      <c r="R414" s="228">
        <f>Q414*H414</f>
        <v>0.0037599999999999999</v>
      </c>
      <c r="S414" s="228">
        <v>0</v>
      </c>
      <c r="T414" s="229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0" t="s">
        <v>155</v>
      </c>
      <c r="AT414" s="230" t="s">
        <v>151</v>
      </c>
      <c r="AU414" s="230" t="s">
        <v>84</v>
      </c>
      <c r="AY414" s="18" t="s">
        <v>148</v>
      </c>
      <c r="BE414" s="231">
        <f>IF(N414="základní",J414,0)</f>
        <v>0</v>
      </c>
      <c r="BF414" s="231">
        <f>IF(N414="snížená",J414,0)</f>
        <v>0</v>
      </c>
      <c r="BG414" s="231">
        <f>IF(N414="zákl. přenesená",J414,0)</f>
        <v>0</v>
      </c>
      <c r="BH414" s="231">
        <f>IF(N414="sníž. přenesená",J414,0)</f>
        <v>0</v>
      </c>
      <c r="BI414" s="231">
        <f>IF(N414="nulová",J414,0)</f>
        <v>0</v>
      </c>
      <c r="BJ414" s="18" t="s">
        <v>82</v>
      </c>
      <c r="BK414" s="231">
        <f>ROUND(I414*H414,2)</f>
        <v>0</v>
      </c>
      <c r="BL414" s="18" t="s">
        <v>155</v>
      </c>
      <c r="BM414" s="230" t="s">
        <v>374</v>
      </c>
    </row>
    <row r="415" s="14" customFormat="1">
      <c r="A415" s="14"/>
      <c r="B415" s="243"/>
      <c r="C415" s="244"/>
      <c r="D415" s="234" t="s">
        <v>156</v>
      </c>
      <c r="E415" s="245" t="s">
        <v>1</v>
      </c>
      <c r="F415" s="246" t="s">
        <v>375</v>
      </c>
      <c r="G415" s="244"/>
      <c r="H415" s="247">
        <v>1</v>
      </c>
      <c r="I415" s="248"/>
      <c r="J415" s="244"/>
      <c r="K415" s="244"/>
      <c r="L415" s="249"/>
      <c r="M415" s="250"/>
      <c r="N415" s="251"/>
      <c r="O415" s="251"/>
      <c r="P415" s="251"/>
      <c r="Q415" s="251"/>
      <c r="R415" s="251"/>
      <c r="S415" s="251"/>
      <c r="T415" s="252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3" t="s">
        <v>156</v>
      </c>
      <c r="AU415" s="253" t="s">
        <v>84</v>
      </c>
      <c r="AV415" s="14" t="s">
        <v>84</v>
      </c>
      <c r="AW415" s="14" t="s">
        <v>30</v>
      </c>
      <c r="AX415" s="14" t="s">
        <v>74</v>
      </c>
      <c r="AY415" s="253" t="s">
        <v>148</v>
      </c>
    </row>
    <row r="416" s="15" customFormat="1">
      <c r="A416" s="15"/>
      <c r="B416" s="254"/>
      <c r="C416" s="255"/>
      <c r="D416" s="234" t="s">
        <v>156</v>
      </c>
      <c r="E416" s="256" t="s">
        <v>1</v>
      </c>
      <c r="F416" s="257" t="s">
        <v>162</v>
      </c>
      <c r="G416" s="255"/>
      <c r="H416" s="258">
        <v>1</v>
      </c>
      <c r="I416" s="259"/>
      <c r="J416" s="255"/>
      <c r="K416" s="255"/>
      <c r="L416" s="260"/>
      <c r="M416" s="261"/>
      <c r="N416" s="262"/>
      <c r="O416" s="262"/>
      <c r="P416" s="262"/>
      <c r="Q416" s="262"/>
      <c r="R416" s="262"/>
      <c r="S416" s="262"/>
      <c r="T416" s="263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64" t="s">
        <v>156</v>
      </c>
      <c r="AU416" s="264" t="s">
        <v>84</v>
      </c>
      <c r="AV416" s="15" t="s">
        <v>155</v>
      </c>
      <c r="AW416" s="15" t="s">
        <v>30</v>
      </c>
      <c r="AX416" s="15" t="s">
        <v>82</v>
      </c>
      <c r="AY416" s="264" t="s">
        <v>148</v>
      </c>
    </row>
    <row r="417" s="2" customFormat="1" ht="24.15" customHeight="1">
      <c r="A417" s="39"/>
      <c r="B417" s="40"/>
      <c r="C417" s="219" t="s">
        <v>304</v>
      </c>
      <c r="D417" s="219" t="s">
        <v>151</v>
      </c>
      <c r="E417" s="220" t="s">
        <v>372</v>
      </c>
      <c r="F417" s="221" t="s">
        <v>373</v>
      </c>
      <c r="G417" s="222" t="s">
        <v>165</v>
      </c>
      <c r="H417" s="223">
        <v>1</v>
      </c>
      <c r="I417" s="224"/>
      <c r="J417" s="225">
        <f>ROUND(I417*H417,2)</f>
        <v>0</v>
      </c>
      <c r="K417" s="221" t="s">
        <v>33</v>
      </c>
      <c r="L417" s="45"/>
      <c r="M417" s="226" t="s">
        <v>1</v>
      </c>
      <c r="N417" s="227" t="s">
        <v>39</v>
      </c>
      <c r="O417" s="92"/>
      <c r="P417" s="228">
        <f>O417*H417</f>
        <v>0</v>
      </c>
      <c r="Q417" s="228">
        <v>0.0037599999999999999</v>
      </c>
      <c r="R417" s="228">
        <f>Q417*H417</f>
        <v>0.0037599999999999999</v>
      </c>
      <c r="S417" s="228">
        <v>0</v>
      </c>
      <c r="T417" s="229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0" t="s">
        <v>155</v>
      </c>
      <c r="AT417" s="230" t="s">
        <v>151</v>
      </c>
      <c r="AU417" s="230" t="s">
        <v>84</v>
      </c>
      <c r="AY417" s="18" t="s">
        <v>148</v>
      </c>
      <c r="BE417" s="231">
        <f>IF(N417="základní",J417,0)</f>
        <v>0</v>
      </c>
      <c r="BF417" s="231">
        <f>IF(N417="snížená",J417,0)</f>
        <v>0</v>
      </c>
      <c r="BG417" s="231">
        <f>IF(N417="zákl. přenesená",J417,0)</f>
        <v>0</v>
      </c>
      <c r="BH417" s="231">
        <f>IF(N417="sníž. přenesená",J417,0)</f>
        <v>0</v>
      </c>
      <c r="BI417" s="231">
        <f>IF(N417="nulová",J417,0)</f>
        <v>0</v>
      </c>
      <c r="BJ417" s="18" t="s">
        <v>82</v>
      </c>
      <c r="BK417" s="231">
        <f>ROUND(I417*H417,2)</f>
        <v>0</v>
      </c>
      <c r="BL417" s="18" t="s">
        <v>155</v>
      </c>
      <c r="BM417" s="230" t="s">
        <v>376</v>
      </c>
    </row>
    <row r="418" s="14" customFormat="1">
      <c r="A418" s="14"/>
      <c r="B418" s="243"/>
      <c r="C418" s="244"/>
      <c r="D418" s="234" t="s">
        <v>156</v>
      </c>
      <c r="E418" s="245" t="s">
        <v>1</v>
      </c>
      <c r="F418" s="246" t="s">
        <v>375</v>
      </c>
      <c r="G418" s="244"/>
      <c r="H418" s="247">
        <v>1</v>
      </c>
      <c r="I418" s="248"/>
      <c r="J418" s="244"/>
      <c r="K418" s="244"/>
      <c r="L418" s="249"/>
      <c r="M418" s="250"/>
      <c r="N418" s="251"/>
      <c r="O418" s="251"/>
      <c r="P418" s="251"/>
      <c r="Q418" s="251"/>
      <c r="R418" s="251"/>
      <c r="S418" s="251"/>
      <c r="T418" s="252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3" t="s">
        <v>156</v>
      </c>
      <c r="AU418" s="253" t="s">
        <v>84</v>
      </c>
      <c r="AV418" s="14" t="s">
        <v>84</v>
      </c>
      <c r="AW418" s="14" t="s">
        <v>30</v>
      </c>
      <c r="AX418" s="14" t="s">
        <v>74</v>
      </c>
      <c r="AY418" s="253" t="s">
        <v>148</v>
      </c>
    </row>
    <row r="419" s="15" customFormat="1">
      <c r="A419" s="15"/>
      <c r="B419" s="254"/>
      <c r="C419" s="255"/>
      <c r="D419" s="234" t="s">
        <v>156</v>
      </c>
      <c r="E419" s="256" t="s">
        <v>1</v>
      </c>
      <c r="F419" s="257" t="s">
        <v>162</v>
      </c>
      <c r="G419" s="255"/>
      <c r="H419" s="258">
        <v>1</v>
      </c>
      <c r="I419" s="259"/>
      <c r="J419" s="255"/>
      <c r="K419" s="255"/>
      <c r="L419" s="260"/>
      <c r="M419" s="261"/>
      <c r="N419" s="262"/>
      <c r="O419" s="262"/>
      <c r="P419" s="262"/>
      <c r="Q419" s="262"/>
      <c r="R419" s="262"/>
      <c r="S419" s="262"/>
      <c r="T419" s="263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4" t="s">
        <v>156</v>
      </c>
      <c r="AU419" s="264" t="s">
        <v>84</v>
      </c>
      <c r="AV419" s="15" t="s">
        <v>155</v>
      </c>
      <c r="AW419" s="15" t="s">
        <v>30</v>
      </c>
      <c r="AX419" s="15" t="s">
        <v>82</v>
      </c>
      <c r="AY419" s="264" t="s">
        <v>148</v>
      </c>
    </row>
    <row r="420" s="2" customFormat="1" ht="24.15" customHeight="1">
      <c r="A420" s="39"/>
      <c r="B420" s="40"/>
      <c r="C420" s="219" t="s">
        <v>377</v>
      </c>
      <c r="D420" s="219" t="s">
        <v>151</v>
      </c>
      <c r="E420" s="220" t="s">
        <v>378</v>
      </c>
      <c r="F420" s="221" t="s">
        <v>379</v>
      </c>
      <c r="G420" s="222" t="s">
        <v>165</v>
      </c>
      <c r="H420" s="223">
        <v>4</v>
      </c>
      <c r="I420" s="224"/>
      <c r="J420" s="225">
        <f>ROUND(I420*H420,2)</f>
        <v>0</v>
      </c>
      <c r="K420" s="221" t="s">
        <v>33</v>
      </c>
      <c r="L420" s="45"/>
      <c r="M420" s="226" t="s">
        <v>1</v>
      </c>
      <c r="N420" s="227" t="s">
        <v>39</v>
      </c>
      <c r="O420" s="92"/>
      <c r="P420" s="228">
        <f>O420*H420</f>
        <v>0</v>
      </c>
      <c r="Q420" s="228">
        <v>0.1575</v>
      </c>
      <c r="R420" s="228">
        <f>Q420*H420</f>
        <v>0.63</v>
      </c>
      <c r="S420" s="228">
        <v>0</v>
      </c>
      <c r="T420" s="229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0" t="s">
        <v>155</v>
      </c>
      <c r="AT420" s="230" t="s">
        <v>151</v>
      </c>
      <c r="AU420" s="230" t="s">
        <v>84</v>
      </c>
      <c r="AY420" s="18" t="s">
        <v>148</v>
      </c>
      <c r="BE420" s="231">
        <f>IF(N420="základní",J420,0)</f>
        <v>0</v>
      </c>
      <c r="BF420" s="231">
        <f>IF(N420="snížená",J420,0)</f>
        <v>0</v>
      </c>
      <c r="BG420" s="231">
        <f>IF(N420="zákl. přenesená",J420,0)</f>
        <v>0</v>
      </c>
      <c r="BH420" s="231">
        <f>IF(N420="sníž. přenesená",J420,0)</f>
        <v>0</v>
      </c>
      <c r="BI420" s="231">
        <f>IF(N420="nulová",J420,0)</f>
        <v>0</v>
      </c>
      <c r="BJ420" s="18" t="s">
        <v>82</v>
      </c>
      <c r="BK420" s="231">
        <f>ROUND(I420*H420,2)</f>
        <v>0</v>
      </c>
      <c r="BL420" s="18" t="s">
        <v>155</v>
      </c>
      <c r="BM420" s="230" t="s">
        <v>380</v>
      </c>
    </row>
    <row r="421" s="14" customFormat="1">
      <c r="A421" s="14"/>
      <c r="B421" s="243"/>
      <c r="C421" s="244"/>
      <c r="D421" s="234" t="s">
        <v>156</v>
      </c>
      <c r="E421" s="245" t="s">
        <v>1</v>
      </c>
      <c r="F421" s="246" t="s">
        <v>381</v>
      </c>
      <c r="G421" s="244"/>
      <c r="H421" s="247">
        <v>2</v>
      </c>
      <c r="I421" s="248"/>
      <c r="J421" s="244"/>
      <c r="K421" s="244"/>
      <c r="L421" s="249"/>
      <c r="M421" s="250"/>
      <c r="N421" s="251"/>
      <c r="O421" s="251"/>
      <c r="P421" s="251"/>
      <c r="Q421" s="251"/>
      <c r="R421" s="251"/>
      <c r="S421" s="251"/>
      <c r="T421" s="252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3" t="s">
        <v>156</v>
      </c>
      <c r="AU421" s="253" t="s">
        <v>84</v>
      </c>
      <c r="AV421" s="14" t="s">
        <v>84</v>
      </c>
      <c r="AW421" s="14" t="s">
        <v>30</v>
      </c>
      <c r="AX421" s="14" t="s">
        <v>74</v>
      </c>
      <c r="AY421" s="253" t="s">
        <v>148</v>
      </c>
    </row>
    <row r="422" s="14" customFormat="1">
      <c r="A422" s="14"/>
      <c r="B422" s="243"/>
      <c r="C422" s="244"/>
      <c r="D422" s="234" t="s">
        <v>156</v>
      </c>
      <c r="E422" s="245" t="s">
        <v>1</v>
      </c>
      <c r="F422" s="246" t="s">
        <v>382</v>
      </c>
      <c r="G422" s="244"/>
      <c r="H422" s="247">
        <v>2</v>
      </c>
      <c r="I422" s="248"/>
      <c r="J422" s="244"/>
      <c r="K422" s="244"/>
      <c r="L422" s="249"/>
      <c r="M422" s="250"/>
      <c r="N422" s="251"/>
      <c r="O422" s="251"/>
      <c r="P422" s="251"/>
      <c r="Q422" s="251"/>
      <c r="R422" s="251"/>
      <c r="S422" s="251"/>
      <c r="T422" s="252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3" t="s">
        <v>156</v>
      </c>
      <c r="AU422" s="253" t="s">
        <v>84</v>
      </c>
      <c r="AV422" s="14" t="s">
        <v>84</v>
      </c>
      <c r="AW422" s="14" t="s">
        <v>30</v>
      </c>
      <c r="AX422" s="14" t="s">
        <v>74</v>
      </c>
      <c r="AY422" s="253" t="s">
        <v>148</v>
      </c>
    </row>
    <row r="423" s="15" customFormat="1">
      <c r="A423" s="15"/>
      <c r="B423" s="254"/>
      <c r="C423" s="255"/>
      <c r="D423" s="234" t="s">
        <v>156</v>
      </c>
      <c r="E423" s="256" t="s">
        <v>1</v>
      </c>
      <c r="F423" s="257" t="s">
        <v>162</v>
      </c>
      <c r="G423" s="255"/>
      <c r="H423" s="258">
        <v>4</v>
      </c>
      <c r="I423" s="259"/>
      <c r="J423" s="255"/>
      <c r="K423" s="255"/>
      <c r="L423" s="260"/>
      <c r="M423" s="261"/>
      <c r="N423" s="262"/>
      <c r="O423" s="262"/>
      <c r="P423" s="262"/>
      <c r="Q423" s="262"/>
      <c r="R423" s="262"/>
      <c r="S423" s="262"/>
      <c r="T423" s="263"/>
      <c r="U423" s="15"/>
      <c r="V423" s="15"/>
      <c r="W423" s="15"/>
      <c r="X423" s="15"/>
      <c r="Y423" s="15"/>
      <c r="Z423" s="15"/>
      <c r="AA423" s="15"/>
      <c r="AB423" s="15"/>
      <c r="AC423" s="15"/>
      <c r="AD423" s="15"/>
      <c r="AE423" s="15"/>
      <c r="AT423" s="264" t="s">
        <v>156</v>
      </c>
      <c r="AU423" s="264" t="s">
        <v>84</v>
      </c>
      <c r="AV423" s="15" t="s">
        <v>155</v>
      </c>
      <c r="AW423" s="15" t="s">
        <v>30</v>
      </c>
      <c r="AX423" s="15" t="s">
        <v>82</v>
      </c>
      <c r="AY423" s="264" t="s">
        <v>148</v>
      </c>
    </row>
    <row r="424" s="2" customFormat="1" ht="24.15" customHeight="1">
      <c r="A424" s="39"/>
      <c r="B424" s="40"/>
      <c r="C424" s="219" t="s">
        <v>314</v>
      </c>
      <c r="D424" s="219" t="s">
        <v>151</v>
      </c>
      <c r="E424" s="220" t="s">
        <v>383</v>
      </c>
      <c r="F424" s="221" t="s">
        <v>384</v>
      </c>
      <c r="G424" s="222" t="s">
        <v>154</v>
      </c>
      <c r="H424" s="223">
        <v>9.75</v>
      </c>
      <c r="I424" s="224"/>
      <c r="J424" s="225">
        <f>ROUND(I424*H424,2)</f>
        <v>0</v>
      </c>
      <c r="K424" s="221" t="s">
        <v>33</v>
      </c>
      <c r="L424" s="45"/>
      <c r="M424" s="226" t="s">
        <v>1</v>
      </c>
      <c r="N424" s="227" t="s">
        <v>39</v>
      </c>
      <c r="O424" s="92"/>
      <c r="P424" s="228">
        <f>O424*H424</f>
        <v>0</v>
      </c>
      <c r="Q424" s="228">
        <v>0.033579999999999999</v>
      </c>
      <c r="R424" s="228">
        <f>Q424*H424</f>
        <v>0.327405</v>
      </c>
      <c r="S424" s="228">
        <v>0</v>
      </c>
      <c r="T424" s="229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0" t="s">
        <v>155</v>
      </c>
      <c r="AT424" s="230" t="s">
        <v>151</v>
      </c>
      <c r="AU424" s="230" t="s">
        <v>84</v>
      </c>
      <c r="AY424" s="18" t="s">
        <v>148</v>
      </c>
      <c r="BE424" s="231">
        <f>IF(N424="základní",J424,0)</f>
        <v>0</v>
      </c>
      <c r="BF424" s="231">
        <f>IF(N424="snížená",J424,0)</f>
        <v>0</v>
      </c>
      <c r="BG424" s="231">
        <f>IF(N424="zákl. přenesená",J424,0)</f>
        <v>0</v>
      </c>
      <c r="BH424" s="231">
        <f>IF(N424="sníž. přenesená",J424,0)</f>
        <v>0</v>
      </c>
      <c r="BI424" s="231">
        <f>IF(N424="nulová",J424,0)</f>
        <v>0</v>
      </c>
      <c r="BJ424" s="18" t="s">
        <v>82</v>
      </c>
      <c r="BK424" s="231">
        <f>ROUND(I424*H424,2)</f>
        <v>0</v>
      </c>
      <c r="BL424" s="18" t="s">
        <v>155</v>
      </c>
      <c r="BM424" s="230" t="s">
        <v>385</v>
      </c>
    </row>
    <row r="425" s="13" customFormat="1">
      <c r="A425" s="13"/>
      <c r="B425" s="232"/>
      <c r="C425" s="233"/>
      <c r="D425" s="234" t="s">
        <v>156</v>
      </c>
      <c r="E425" s="235" t="s">
        <v>1</v>
      </c>
      <c r="F425" s="236" t="s">
        <v>386</v>
      </c>
      <c r="G425" s="233"/>
      <c r="H425" s="235" t="s">
        <v>1</v>
      </c>
      <c r="I425" s="237"/>
      <c r="J425" s="233"/>
      <c r="K425" s="233"/>
      <c r="L425" s="238"/>
      <c r="M425" s="239"/>
      <c r="N425" s="240"/>
      <c r="O425" s="240"/>
      <c r="P425" s="240"/>
      <c r="Q425" s="240"/>
      <c r="R425" s="240"/>
      <c r="S425" s="240"/>
      <c r="T425" s="241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2" t="s">
        <v>156</v>
      </c>
      <c r="AU425" s="242" t="s">
        <v>84</v>
      </c>
      <c r="AV425" s="13" t="s">
        <v>82</v>
      </c>
      <c r="AW425" s="13" t="s">
        <v>30</v>
      </c>
      <c r="AX425" s="13" t="s">
        <v>74</v>
      </c>
      <c r="AY425" s="242" t="s">
        <v>148</v>
      </c>
    </row>
    <row r="426" s="14" customFormat="1">
      <c r="A426" s="14"/>
      <c r="B426" s="243"/>
      <c r="C426" s="244"/>
      <c r="D426" s="234" t="s">
        <v>156</v>
      </c>
      <c r="E426" s="245" t="s">
        <v>1</v>
      </c>
      <c r="F426" s="246" t="s">
        <v>387</v>
      </c>
      <c r="G426" s="244"/>
      <c r="H426" s="247">
        <v>3.75</v>
      </c>
      <c r="I426" s="248"/>
      <c r="J426" s="244"/>
      <c r="K426" s="244"/>
      <c r="L426" s="249"/>
      <c r="M426" s="250"/>
      <c r="N426" s="251"/>
      <c r="O426" s="251"/>
      <c r="P426" s="251"/>
      <c r="Q426" s="251"/>
      <c r="R426" s="251"/>
      <c r="S426" s="251"/>
      <c r="T426" s="252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3" t="s">
        <v>156</v>
      </c>
      <c r="AU426" s="253" t="s">
        <v>84</v>
      </c>
      <c r="AV426" s="14" t="s">
        <v>84</v>
      </c>
      <c r="AW426" s="14" t="s">
        <v>30</v>
      </c>
      <c r="AX426" s="14" t="s">
        <v>74</v>
      </c>
      <c r="AY426" s="253" t="s">
        <v>148</v>
      </c>
    </row>
    <row r="427" s="13" customFormat="1">
      <c r="A427" s="13"/>
      <c r="B427" s="232"/>
      <c r="C427" s="233"/>
      <c r="D427" s="234" t="s">
        <v>156</v>
      </c>
      <c r="E427" s="235" t="s">
        <v>1</v>
      </c>
      <c r="F427" s="236" t="s">
        <v>388</v>
      </c>
      <c r="G427" s="233"/>
      <c r="H427" s="235" t="s">
        <v>1</v>
      </c>
      <c r="I427" s="237"/>
      <c r="J427" s="233"/>
      <c r="K427" s="233"/>
      <c r="L427" s="238"/>
      <c r="M427" s="239"/>
      <c r="N427" s="240"/>
      <c r="O427" s="240"/>
      <c r="P427" s="240"/>
      <c r="Q427" s="240"/>
      <c r="R427" s="240"/>
      <c r="S427" s="240"/>
      <c r="T427" s="241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2" t="s">
        <v>156</v>
      </c>
      <c r="AU427" s="242" t="s">
        <v>84</v>
      </c>
      <c r="AV427" s="13" t="s">
        <v>82</v>
      </c>
      <c r="AW427" s="13" t="s">
        <v>30</v>
      </c>
      <c r="AX427" s="13" t="s">
        <v>74</v>
      </c>
      <c r="AY427" s="242" t="s">
        <v>148</v>
      </c>
    </row>
    <row r="428" s="14" customFormat="1">
      <c r="A428" s="14"/>
      <c r="B428" s="243"/>
      <c r="C428" s="244"/>
      <c r="D428" s="234" t="s">
        <v>156</v>
      </c>
      <c r="E428" s="245" t="s">
        <v>1</v>
      </c>
      <c r="F428" s="246" t="s">
        <v>389</v>
      </c>
      <c r="G428" s="244"/>
      <c r="H428" s="247">
        <v>3</v>
      </c>
      <c r="I428" s="248"/>
      <c r="J428" s="244"/>
      <c r="K428" s="244"/>
      <c r="L428" s="249"/>
      <c r="M428" s="250"/>
      <c r="N428" s="251"/>
      <c r="O428" s="251"/>
      <c r="P428" s="251"/>
      <c r="Q428" s="251"/>
      <c r="R428" s="251"/>
      <c r="S428" s="251"/>
      <c r="T428" s="252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3" t="s">
        <v>156</v>
      </c>
      <c r="AU428" s="253" t="s">
        <v>84</v>
      </c>
      <c r="AV428" s="14" t="s">
        <v>84</v>
      </c>
      <c r="AW428" s="14" t="s">
        <v>30</v>
      </c>
      <c r="AX428" s="14" t="s">
        <v>74</v>
      </c>
      <c r="AY428" s="253" t="s">
        <v>148</v>
      </c>
    </row>
    <row r="429" s="13" customFormat="1">
      <c r="A429" s="13"/>
      <c r="B429" s="232"/>
      <c r="C429" s="233"/>
      <c r="D429" s="234" t="s">
        <v>156</v>
      </c>
      <c r="E429" s="235" t="s">
        <v>1</v>
      </c>
      <c r="F429" s="236" t="s">
        <v>390</v>
      </c>
      <c r="G429" s="233"/>
      <c r="H429" s="235" t="s">
        <v>1</v>
      </c>
      <c r="I429" s="237"/>
      <c r="J429" s="233"/>
      <c r="K429" s="233"/>
      <c r="L429" s="238"/>
      <c r="M429" s="239"/>
      <c r="N429" s="240"/>
      <c r="O429" s="240"/>
      <c r="P429" s="240"/>
      <c r="Q429" s="240"/>
      <c r="R429" s="240"/>
      <c r="S429" s="240"/>
      <c r="T429" s="241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2" t="s">
        <v>156</v>
      </c>
      <c r="AU429" s="242" t="s">
        <v>84</v>
      </c>
      <c r="AV429" s="13" t="s">
        <v>82</v>
      </c>
      <c r="AW429" s="13" t="s">
        <v>30</v>
      </c>
      <c r="AX429" s="13" t="s">
        <v>74</v>
      </c>
      <c r="AY429" s="242" t="s">
        <v>148</v>
      </c>
    </row>
    <row r="430" s="14" customFormat="1">
      <c r="A430" s="14"/>
      <c r="B430" s="243"/>
      <c r="C430" s="244"/>
      <c r="D430" s="234" t="s">
        <v>156</v>
      </c>
      <c r="E430" s="245" t="s">
        <v>1</v>
      </c>
      <c r="F430" s="246" t="s">
        <v>389</v>
      </c>
      <c r="G430" s="244"/>
      <c r="H430" s="247">
        <v>3</v>
      </c>
      <c r="I430" s="248"/>
      <c r="J430" s="244"/>
      <c r="K430" s="244"/>
      <c r="L430" s="249"/>
      <c r="M430" s="250"/>
      <c r="N430" s="251"/>
      <c r="O430" s="251"/>
      <c r="P430" s="251"/>
      <c r="Q430" s="251"/>
      <c r="R430" s="251"/>
      <c r="S430" s="251"/>
      <c r="T430" s="252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3" t="s">
        <v>156</v>
      </c>
      <c r="AU430" s="253" t="s">
        <v>84</v>
      </c>
      <c r="AV430" s="14" t="s">
        <v>84</v>
      </c>
      <c r="AW430" s="14" t="s">
        <v>30</v>
      </c>
      <c r="AX430" s="14" t="s">
        <v>74</v>
      </c>
      <c r="AY430" s="253" t="s">
        <v>148</v>
      </c>
    </row>
    <row r="431" s="15" customFormat="1">
      <c r="A431" s="15"/>
      <c r="B431" s="254"/>
      <c r="C431" s="255"/>
      <c r="D431" s="234" t="s">
        <v>156</v>
      </c>
      <c r="E431" s="256" t="s">
        <v>1</v>
      </c>
      <c r="F431" s="257" t="s">
        <v>162</v>
      </c>
      <c r="G431" s="255"/>
      <c r="H431" s="258">
        <v>9.75</v>
      </c>
      <c r="I431" s="259"/>
      <c r="J431" s="255"/>
      <c r="K431" s="255"/>
      <c r="L431" s="260"/>
      <c r="M431" s="261"/>
      <c r="N431" s="262"/>
      <c r="O431" s="262"/>
      <c r="P431" s="262"/>
      <c r="Q431" s="262"/>
      <c r="R431" s="262"/>
      <c r="S431" s="262"/>
      <c r="T431" s="263"/>
      <c r="U431" s="15"/>
      <c r="V431" s="15"/>
      <c r="W431" s="15"/>
      <c r="X431" s="15"/>
      <c r="Y431" s="15"/>
      <c r="Z431" s="15"/>
      <c r="AA431" s="15"/>
      <c r="AB431" s="15"/>
      <c r="AC431" s="15"/>
      <c r="AD431" s="15"/>
      <c r="AE431" s="15"/>
      <c r="AT431" s="264" t="s">
        <v>156</v>
      </c>
      <c r="AU431" s="264" t="s">
        <v>84</v>
      </c>
      <c r="AV431" s="15" t="s">
        <v>155</v>
      </c>
      <c r="AW431" s="15" t="s">
        <v>30</v>
      </c>
      <c r="AX431" s="15" t="s">
        <v>82</v>
      </c>
      <c r="AY431" s="264" t="s">
        <v>148</v>
      </c>
    </row>
    <row r="432" s="2" customFormat="1" ht="24.15" customHeight="1">
      <c r="A432" s="39"/>
      <c r="B432" s="40"/>
      <c r="C432" s="219" t="s">
        <v>391</v>
      </c>
      <c r="D432" s="219" t="s">
        <v>151</v>
      </c>
      <c r="E432" s="220" t="s">
        <v>392</v>
      </c>
      <c r="F432" s="221" t="s">
        <v>393</v>
      </c>
      <c r="G432" s="222" t="s">
        <v>154</v>
      </c>
      <c r="H432" s="223">
        <v>387.78500000000002</v>
      </c>
      <c r="I432" s="224"/>
      <c r="J432" s="225">
        <f>ROUND(I432*H432,2)</f>
        <v>0</v>
      </c>
      <c r="K432" s="221" t="s">
        <v>33</v>
      </c>
      <c r="L432" s="45"/>
      <c r="M432" s="226" t="s">
        <v>1</v>
      </c>
      <c r="N432" s="227" t="s">
        <v>39</v>
      </c>
      <c r="O432" s="92"/>
      <c r="P432" s="228">
        <f>O432*H432</f>
        <v>0</v>
      </c>
      <c r="Q432" s="228">
        <v>0.015599999999999999</v>
      </c>
      <c r="R432" s="228">
        <f>Q432*H432</f>
        <v>6.0494460000000005</v>
      </c>
      <c r="S432" s="228">
        <v>0</v>
      </c>
      <c r="T432" s="229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0" t="s">
        <v>155</v>
      </c>
      <c r="AT432" s="230" t="s">
        <v>151</v>
      </c>
      <c r="AU432" s="230" t="s">
        <v>84</v>
      </c>
      <c r="AY432" s="18" t="s">
        <v>148</v>
      </c>
      <c r="BE432" s="231">
        <f>IF(N432="základní",J432,0)</f>
        <v>0</v>
      </c>
      <c r="BF432" s="231">
        <f>IF(N432="snížená",J432,0)</f>
        <v>0</v>
      </c>
      <c r="BG432" s="231">
        <f>IF(N432="zákl. přenesená",J432,0)</f>
        <v>0</v>
      </c>
      <c r="BH432" s="231">
        <f>IF(N432="sníž. přenesená",J432,0)</f>
        <v>0</v>
      </c>
      <c r="BI432" s="231">
        <f>IF(N432="nulová",J432,0)</f>
        <v>0</v>
      </c>
      <c r="BJ432" s="18" t="s">
        <v>82</v>
      </c>
      <c r="BK432" s="231">
        <f>ROUND(I432*H432,2)</f>
        <v>0</v>
      </c>
      <c r="BL432" s="18" t="s">
        <v>155</v>
      </c>
      <c r="BM432" s="230" t="s">
        <v>394</v>
      </c>
    </row>
    <row r="433" s="13" customFormat="1">
      <c r="A433" s="13"/>
      <c r="B433" s="232"/>
      <c r="C433" s="233"/>
      <c r="D433" s="234" t="s">
        <v>156</v>
      </c>
      <c r="E433" s="235" t="s">
        <v>1</v>
      </c>
      <c r="F433" s="236" t="s">
        <v>395</v>
      </c>
      <c r="G433" s="233"/>
      <c r="H433" s="235" t="s">
        <v>1</v>
      </c>
      <c r="I433" s="237"/>
      <c r="J433" s="233"/>
      <c r="K433" s="233"/>
      <c r="L433" s="238"/>
      <c r="M433" s="239"/>
      <c r="N433" s="240"/>
      <c r="O433" s="240"/>
      <c r="P433" s="240"/>
      <c r="Q433" s="240"/>
      <c r="R433" s="240"/>
      <c r="S433" s="240"/>
      <c r="T433" s="241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2" t="s">
        <v>156</v>
      </c>
      <c r="AU433" s="242" t="s">
        <v>84</v>
      </c>
      <c r="AV433" s="13" t="s">
        <v>82</v>
      </c>
      <c r="AW433" s="13" t="s">
        <v>30</v>
      </c>
      <c r="AX433" s="13" t="s">
        <v>74</v>
      </c>
      <c r="AY433" s="242" t="s">
        <v>148</v>
      </c>
    </row>
    <row r="434" s="14" customFormat="1">
      <c r="A434" s="14"/>
      <c r="B434" s="243"/>
      <c r="C434" s="244"/>
      <c r="D434" s="234" t="s">
        <v>156</v>
      </c>
      <c r="E434" s="245" t="s">
        <v>1</v>
      </c>
      <c r="F434" s="246" t="s">
        <v>396</v>
      </c>
      <c r="G434" s="244"/>
      <c r="H434" s="247">
        <v>46.134</v>
      </c>
      <c r="I434" s="248"/>
      <c r="J434" s="244"/>
      <c r="K434" s="244"/>
      <c r="L434" s="249"/>
      <c r="M434" s="250"/>
      <c r="N434" s="251"/>
      <c r="O434" s="251"/>
      <c r="P434" s="251"/>
      <c r="Q434" s="251"/>
      <c r="R434" s="251"/>
      <c r="S434" s="251"/>
      <c r="T434" s="252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3" t="s">
        <v>156</v>
      </c>
      <c r="AU434" s="253" t="s">
        <v>84</v>
      </c>
      <c r="AV434" s="14" t="s">
        <v>84</v>
      </c>
      <c r="AW434" s="14" t="s">
        <v>30</v>
      </c>
      <c r="AX434" s="14" t="s">
        <v>74</v>
      </c>
      <c r="AY434" s="253" t="s">
        <v>148</v>
      </c>
    </row>
    <row r="435" s="14" customFormat="1">
      <c r="A435" s="14"/>
      <c r="B435" s="243"/>
      <c r="C435" s="244"/>
      <c r="D435" s="234" t="s">
        <v>156</v>
      </c>
      <c r="E435" s="245" t="s">
        <v>1</v>
      </c>
      <c r="F435" s="246" t="s">
        <v>397</v>
      </c>
      <c r="G435" s="244"/>
      <c r="H435" s="247">
        <v>38.875</v>
      </c>
      <c r="I435" s="248"/>
      <c r="J435" s="244"/>
      <c r="K435" s="244"/>
      <c r="L435" s="249"/>
      <c r="M435" s="250"/>
      <c r="N435" s="251"/>
      <c r="O435" s="251"/>
      <c r="P435" s="251"/>
      <c r="Q435" s="251"/>
      <c r="R435" s="251"/>
      <c r="S435" s="251"/>
      <c r="T435" s="252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3" t="s">
        <v>156</v>
      </c>
      <c r="AU435" s="253" t="s">
        <v>84</v>
      </c>
      <c r="AV435" s="14" t="s">
        <v>84</v>
      </c>
      <c r="AW435" s="14" t="s">
        <v>30</v>
      </c>
      <c r="AX435" s="14" t="s">
        <v>74</v>
      </c>
      <c r="AY435" s="253" t="s">
        <v>148</v>
      </c>
    </row>
    <row r="436" s="14" customFormat="1">
      <c r="A436" s="14"/>
      <c r="B436" s="243"/>
      <c r="C436" s="244"/>
      <c r="D436" s="234" t="s">
        <v>156</v>
      </c>
      <c r="E436" s="245" t="s">
        <v>1</v>
      </c>
      <c r="F436" s="246" t="s">
        <v>398</v>
      </c>
      <c r="G436" s="244"/>
      <c r="H436" s="247">
        <v>80.334999999999994</v>
      </c>
      <c r="I436" s="248"/>
      <c r="J436" s="244"/>
      <c r="K436" s="244"/>
      <c r="L436" s="249"/>
      <c r="M436" s="250"/>
      <c r="N436" s="251"/>
      <c r="O436" s="251"/>
      <c r="P436" s="251"/>
      <c r="Q436" s="251"/>
      <c r="R436" s="251"/>
      <c r="S436" s="251"/>
      <c r="T436" s="252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3" t="s">
        <v>156</v>
      </c>
      <c r="AU436" s="253" t="s">
        <v>84</v>
      </c>
      <c r="AV436" s="14" t="s">
        <v>84</v>
      </c>
      <c r="AW436" s="14" t="s">
        <v>30</v>
      </c>
      <c r="AX436" s="14" t="s">
        <v>74</v>
      </c>
      <c r="AY436" s="253" t="s">
        <v>148</v>
      </c>
    </row>
    <row r="437" s="14" customFormat="1">
      <c r="A437" s="14"/>
      <c r="B437" s="243"/>
      <c r="C437" s="244"/>
      <c r="D437" s="234" t="s">
        <v>156</v>
      </c>
      <c r="E437" s="245" t="s">
        <v>1</v>
      </c>
      <c r="F437" s="246" t="s">
        <v>399</v>
      </c>
      <c r="G437" s="244"/>
      <c r="H437" s="247">
        <v>-9.8279999999999994</v>
      </c>
      <c r="I437" s="248"/>
      <c r="J437" s="244"/>
      <c r="K437" s="244"/>
      <c r="L437" s="249"/>
      <c r="M437" s="250"/>
      <c r="N437" s="251"/>
      <c r="O437" s="251"/>
      <c r="P437" s="251"/>
      <c r="Q437" s="251"/>
      <c r="R437" s="251"/>
      <c r="S437" s="251"/>
      <c r="T437" s="252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3" t="s">
        <v>156</v>
      </c>
      <c r="AU437" s="253" t="s">
        <v>84</v>
      </c>
      <c r="AV437" s="14" t="s">
        <v>84</v>
      </c>
      <c r="AW437" s="14" t="s">
        <v>30</v>
      </c>
      <c r="AX437" s="14" t="s">
        <v>74</v>
      </c>
      <c r="AY437" s="253" t="s">
        <v>148</v>
      </c>
    </row>
    <row r="438" s="14" customFormat="1">
      <c r="A438" s="14"/>
      <c r="B438" s="243"/>
      <c r="C438" s="244"/>
      <c r="D438" s="234" t="s">
        <v>156</v>
      </c>
      <c r="E438" s="245" t="s">
        <v>1</v>
      </c>
      <c r="F438" s="246" t="s">
        <v>400</v>
      </c>
      <c r="G438" s="244"/>
      <c r="H438" s="247">
        <v>5.4299999999999997</v>
      </c>
      <c r="I438" s="248"/>
      <c r="J438" s="244"/>
      <c r="K438" s="244"/>
      <c r="L438" s="249"/>
      <c r="M438" s="250"/>
      <c r="N438" s="251"/>
      <c r="O438" s="251"/>
      <c r="P438" s="251"/>
      <c r="Q438" s="251"/>
      <c r="R438" s="251"/>
      <c r="S438" s="251"/>
      <c r="T438" s="252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3" t="s">
        <v>156</v>
      </c>
      <c r="AU438" s="253" t="s">
        <v>84</v>
      </c>
      <c r="AV438" s="14" t="s">
        <v>84</v>
      </c>
      <c r="AW438" s="14" t="s">
        <v>30</v>
      </c>
      <c r="AX438" s="14" t="s">
        <v>74</v>
      </c>
      <c r="AY438" s="253" t="s">
        <v>148</v>
      </c>
    </row>
    <row r="439" s="16" customFormat="1">
      <c r="A439" s="16"/>
      <c r="B439" s="265"/>
      <c r="C439" s="266"/>
      <c r="D439" s="234" t="s">
        <v>156</v>
      </c>
      <c r="E439" s="267" t="s">
        <v>1</v>
      </c>
      <c r="F439" s="268" t="s">
        <v>178</v>
      </c>
      <c r="G439" s="266"/>
      <c r="H439" s="269">
        <v>160.946</v>
      </c>
      <c r="I439" s="270"/>
      <c r="J439" s="266"/>
      <c r="K439" s="266"/>
      <c r="L439" s="271"/>
      <c r="M439" s="272"/>
      <c r="N439" s="273"/>
      <c r="O439" s="273"/>
      <c r="P439" s="273"/>
      <c r="Q439" s="273"/>
      <c r="R439" s="273"/>
      <c r="S439" s="273"/>
      <c r="T439" s="274"/>
      <c r="U439" s="16"/>
      <c r="V439" s="16"/>
      <c r="W439" s="16"/>
      <c r="X439" s="16"/>
      <c r="Y439" s="16"/>
      <c r="Z439" s="16"/>
      <c r="AA439" s="16"/>
      <c r="AB439" s="16"/>
      <c r="AC439" s="16"/>
      <c r="AD439" s="16"/>
      <c r="AE439" s="16"/>
      <c r="AT439" s="275" t="s">
        <v>156</v>
      </c>
      <c r="AU439" s="275" t="s">
        <v>84</v>
      </c>
      <c r="AV439" s="16" t="s">
        <v>149</v>
      </c>
      <c r="AW439" s="16" t="s">
        <v>30</v>
      </c>
      <c r="AX439" s="16" t="s">
        <v>74</v>
      </c>
      <c r="AY439" s="275" t="s">
        <v>148</v>
      </c>
    </row>
    <row r="440" s="13" customFormat="1">
      <c r="A440" s="13"/>
      <c r="B440" s="232"/>
      <c r="C440" s="233"/>
      <c r="D440" s="234" t="s">
        <v>156</v>
      </c>
      <c r="E440" s="235" t="s">
        <v>1</v>
      </c>
      <c r="F440" s="236" t="s">
        <v>401</v>
      </c>
      <c r="G440" s="233"/>
      <c r="H440" s="235" t="s">
        <v>1</v>
      </c>
      <c r="I440" s="237"/>
      <c r="J440" s="233"/>
      <c r="K440" s="233"/>
      <c r="L440" s="238"/>
      <c r="M440" s="239"/>
      <c r="N440" s="240"/>
      <c r="O440" s="240"/>
      <c r="P440" s="240"/>
      <c r="Q440" s="240"/>
      <c r="R440" s="240"/>
      <c r="S440" s="240"/>
      <c r="T440" s="241"/>
      <c r="U440" s="13"/>
      <c r="V440" s="13"/>
      <c r="W440" s="13"/>
      <c r="X440" s="13"/>
      <c r="Y440" s="13"/>
      <c r="Z440" s="13"/>
      <c r="AA440" s="13"/>
      <c r="AB440" s="13"/>
      <c r="AC440" s="13"/>
      <c r="AD440" s="13"/>
      <c r="AE440" s="13"/>
      <c r="AT440" s="242" t="s">
        <v>156</v>
      </c>
      <c r="AU440" s="242" t="s">
        <v>84</v>
      </c>
      <c r="AV440" s="13" t="s">
        <v>82</v>
      </c>
      <c r="AW440" s="13" t="s">
        <v>30</v>
      </c>
      <c r="AX440" s="13" t="s">
        <v>74</v>
      </c>
      <c r="AY440" s="242" t="s">
        <v>148</v>
      </c>
    </row>
    <row r="441" s="14" customFormat="1">
      <c r="A441" s="14"/>
      <c r="B441" s="243"/>
      <c r="C441" s="244"/>
      <c r="D441" s="234" t="s">
        <v>156</v>
      </c>
      <c r="E441" s="245" t="s">
        <v>1</v>
      </c>
      <c r="F441" s="246" t="s">
        <v>339</v>
      </c>
      <c r="G441" s="244"/>
      <c r="H441" s="247">
        <v>44.942</v>
      </c>
      <c r="I441" s="248"/>
      <c r="J441" s="244"/>
      <c r="K441" s="244"/>
      <c r="L441" s="249"/>
      <c r="M441" s="250"/>
      <c r="N441" s="251"/>
      <c r="O441" s="251"/>
      <c r="P441" s="251"/>
      <c r="Q441" s="251"/>
      <c r="R441" s="251"/>
      <c r="S441" s="251"/>
      <c r="T441" s="252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3" t="s">
        <v>156</v>
      </c>
      <c r="AU441" s="253" t="s">
        <v>84</v>
      </c>
      <c r="AV441" s="14" t="s">
        <v>84</v>
      </c>
      <c r="AW441" s="14" t="s">
        <v>30</v>
      </c>
      <c r="AX441" s="14" t="s">
        <v>74</v>
      </c>
      <c r="AY441" s="253" t="s">
        <v>148</v>
      </c>
    </row>
    <row r="442" s="14" customFormat="1">
      <c r="A442" s="14"/>
      <c r="B442" s="243"/>
      <c r="C442" s="244"/>
      <c r="D442" s="234" t="s">
        <v>156</v>
      </c>
      <c r="E442" s="245" t="s">
        <v>1</v>
      </c>
      <c r="F442" s="246" t="s">
        <v>340</v>
      </c>
      <c r="G442" s="244"/>
      <c r="H442" s="247">
        <v>-1.875</v>
      </c>
      <c r="I442" s="248"/>
      <c r="J442" s="244"/>
      <c r="K442" s="244"/>
      <c r="L442" s="249"/>
      <c r="M442" s="250"/>
      <c r="N442" s="251"/>
      <c r="O442" s="251"/>
      <c r="P442" s="251"/>
      <c r="Q442" s="251"/>
      <c r="R442" s="251"/>
      <c r="S442" s="251"/>
      <c r="T442" s="252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3" t="s">
        <v>156</v>
      </c>
      <c r="AU442" s="253" t="s">
        <v>84</v>
      </c>
      <c r="AV442" s="14" t="s">
        <v>84</v>
      </c>
      <c r="AW442" s="14" t="s">
        <v>30</v>
      </c>
      <c r="AX442" s="14" t="s">
        <v>74</v>
      </c>
      <c r="AY442" s="253" t="s">
        <v>148</v>
      </c>
    </row>
    <row r="443" s="14" customFormat="1">
      <c r="A443" s="14"/>
      <c r="B443" s="243"/>
      <c r="C443" s="244"/>
      <c r="D443" s="234" t="s">
        <v>156</v>
      </c>
      <c r="E443" s="245" t="s">
        <v>1</v>
      </c>
      <c r="F443" s="246" t="s">
        <v>402</v>
      </c>
      <c r="G443" s="244"/>
      <c r="H443" s="247">
        <v>76.081999999999994</v>
      </c>
      <c r="I443" s="248"/>
      <c r="J443" s="244"/>
      <c r="K443" s="244"/>
      <c r="L443" s="249"/>
      <c r="M443" s="250"/>
      <c r="N443" s="251"/>
      <c r="O443" s="251"/>
      <c r="P443" s="251"/>
      <c r="Q443" s="251"/>
      <c r="R443" s="251"/>
      <c r="S443" s="251"/>
      <c r="T443" s="252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3" t="s">
        <v>156</v>
      </c>
      <c r="AU443" s="253" t="s">
        <v>84</v>
      </c>
      <c r="AV443" s="14" t="s">
        <v>84</v>
      </c>
      <c r="AW443" s="14" t="s">
        <v>30</v>
      </c>
      <c r="AX443" s="14" t="s">
        <v>74</v>
      </c>
      <c r="AY443" s="253" t="s">
        <v>148</v>
      </c>
    </row>
    <row r="444" s="14" customFormat="1">
      <c r="A444" s="14"/>
      <c r="B444" s="243"/>
      <c r="C444" s="244"/>
      <c r="D444" s="234" t="s">
        <v>156</v>
      </c>
      <c r="E444" s="245" t="s">
        <v>1</v>
      </c>
      <c r="F444" s="246" t="s">
        <v>403</v>
      </c>
      <c r="G444" s="244"/>
      <c r="H444" s="247">
        <v>-8.7910000000000004</v>
      </c>
      <c r="I444" s="248"/>
      <c r="J444" s="244"/>
      <c r="K444" s="244"/>
      <c r="L444" s="249"/>
      <c r="M444" s="250"/>
      <c r="N444" s="251"/>
      <c r="O444" s="251"/>
      <c r="P444" s="251"/>
      <c r="Q444" s="251"/>
      <c r="R444" s="251"/>
      <c r="S444" s="251"/>
      <c r="T444" s="252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3" t="s">
        <v>156</v>
      </c>
      <c r="AU444" s="253" t="s">
        <v>84</v>
      </c>
      <c r="AV444" s="14" t="s">
        <v>84</v>
      </c>
      <c r="AW444" s="14" t="s">
        <v>30</v>
      </c>
      <c r="AX444" s="14" t="s">
        <v>74</v>
      </c>
      <c r="AY444" s="253" t="s">
        <v>148</v>
      </c>
    </row>
    <row r="445" s="16" customFormat="1">
      <c r="A445" s="16"/>
      <c r="B445" s="265"/>
      <c r="C445" s="266"/>
      <c r="D445" s="234" t="s">
        <v>156</v>
      </c>
      <c r="E445" s="267" t="s">
        <v>1</v>
      </c>
      <c r="F445" s="268" t="s">
        <v>178</v>
      </c>
      <c r="G445" s="266"/>
      <c r="H445" s="269">
        <v>110.358</v>
      </c>
      <c r="I445" s="270"/>
      <c r="J445" s="266"/>
      <c r="K445" s="266"/>
      <c r="L445" s="271"/>
      <c r="M445" s="272"/>
      <c r="N445" s="273"/>
      <c r="O445" s="273"/>
      <c r="P445" s="273"/>
      <c r="Q445" s="273"/>
      <c r="R445" s="273"/>
      <c r="S445" s="273"/>
      <c r="T445" s="274"/>
      <c r="U445" s="16"/>
      <c r="V445" s="16"/>
      <c r="W445" s="16"/>
      <c r="X445" s="16"/>
      <c r="Y445" s="16"/>
      <c r="Z445" s="16"/>
      <c r="AA445" s="16"/>
      <c r="AB445" s="16"/>
      <c r="AC445" s="16"/>
      <c r="AD445" s="16"/>
      <c r="AE445" s="16"/>
      <c r="AT445" s="275" t="s">
        <v>156</v>
      </c>
      <c r="AU445" s="275" t="s">
        <v>84</v>
      </c>
      <c r="AV445" s="16" t="s">
        <v>149</v>
      </c>
      <c r="AW445" s="16" t="s">
        <v>30</v>
      </c>
      <c r="AX445" s="16" t="s">
        <v>74</v>
      </c>
      <c r="AY445" s="275" t="s">
        <v>148</v>
      </c>
    </row>
    <row r="446" s="13" customFormat="1">
      <c r="A446" s="13"/>
      <c r="B446" s="232"/>
      <c r="C446" s="233"/>
      <c r="D446" s="234" t="s">
        <v>156</v>
      </c>
      <c r="E446" s="235" t="s">
        <v>1</v>
      </c>
      <c r="F446" s="236" t="s">
        <v>404</v>
      </c>
      <c r="G446" s="233"/>
      <c r="H446" s="235" t="s">
        <v>1</v>
      </c>
      <c r="I446" s="237"/>
      <c r="J446" s="233"/>
      <c r="K446" s="233"/>
      <c r="L446" s="238"/>
      <c r="M446" s="239"/>
      <c r="N446" s="240"/>
      <c r="O446" s="240"/>
      <c r="P446" s="240"/>
      <c r="Q446" s="240"/>
      <c r="R446" s="240"/>
      <c r="S446" s="240"/>
      <c r="T446" s="241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2" t="s">
        <v>156</v>
      </c>
      <c r="AU446" s="242" t="s">
        <v>84</v>
      </c>
      <c r="AV446" s="13" t="s">
        <v>82</v>
      </c>
      <c r="AW446" s="13" t="s">
        <v>30</v>
      </c>
      <c r="AX446" s="13" t="s">
        <v>74</v>
      </c>
      <c r="AY446" s="242" t="s">
        <v>148</v>
      </c>
    </row>
    <row r="447" s="14" customFormat="1">
      <c r="A447" s="14"/>
      <c r="B447" s="243"/>
      <c r="C447" s="244"/>
      <c r="D447" s="234" t="s">
        <v>156</v>
      </c>
      <c r="E447" s="245" t="s">
        <v>1</v>
      </c>
      <c r="F447" s="246" t="s">
        <v>405</v>
      </c>
      <c r="G447" s="244"/>
      <c r="H447" s="247">
        <v>47.838999999999999</v>
      </c>
      <c r="I447" s="248"/>
      <c r="J447" s="244"/>
      <c r="K447" s="244"/>
      <c r="L447" s="249"/>
      <c r="M447" s="250"/>
      <c r="N447" s="251"/>
      <c r="O447" s="251"/>
      <c r="P447" s="251"/>
      <c r="Q447" s="251"/>
      <c r="R447" s="251"/>
      <c r="S447" s="251"/>
      <c r="T447" s="252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3" t="s">
        <v>156</v>
      </c>
      <c r="AU447" s="253" t="s">
        <v>84</v>
      </c>
      <c r="AV447" s="14" t="s">
        <v>84</v>
      </c>
      <c r="AW447" s="14" t="s">
        <v>30</v>
      </c>
      <c r="AX447" s="14" t="s">
        <v>74</v>
      </c>
      <c r="AY447" s="253" t="s">
        <v>148</v>
      </c>
    </row>
    <row r="448" s="14" customFormat="1">
      <c r="A448" s="14"/>
      <c r="B448" s="243"/>
      <c r="C448" s="244"/>
      <c r="D448" s="234" t="s">
        <v>156</v>
      </c>
      <c r="E448" s="245" t="s">
        <v>1</v>
      </c>
      <c r="F448" s="246" t="s">
        <v>406</v>
      </c>
      <c r="G448" s="244"/>
      <c r="H448" s="247">
        <v>77.433000000000007</v>
      </c>
      <c r="I448" s="248"/>
      <c r="J448" s="244"/>
      <c r="K448" s="244"/>
      <c r="L448" s="249"/>
      <c r="M448" s="250"/>
      <c r="N448" s="251"/>
      <c r="O448" s="251"/>
      <c r="P448" s="251"/>
      <c r="Q448" s="251"/>
      <c r="R448" s="251"/>
      <c r="S448" s="251"/>
      <c r="T448" s="252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53" t="s">
        <v>156</v>
      </c>
      <c r="AU448" s="253" t="s">
        <v>84</v>
      </c>
      <c r="AV448" s="14" t="s">
        <v>84</v>
      </c>
      <c r="AW448" s="14" t="s">
        <v>30</v>
      </c>
      <c r="AX448" s="14" t="s">
        <v>74</v>
      </c>
      <c r="AY448" s="253" t="s">
        <v>148</v>
      </c>
    </row>
    <row r="449" s="14" customFormat="1">
      <c r="A449" s="14"/>
      <c r="B449" s="243"/>
      <c r="C449" s="244"/>
      <c r="D449" s="234" t="s">
        <v>156</v>
      </c>
      <c r="E449" s="245" t="s">
        <v>1</v>
      </c>
      <c r="F449" s="246" t="s">
        <v>403</v>
      </c>
      <c r="G449" s="244"/>
      <c r="H449" s="247">
        <v>-8.7910000000000004</v>
      </c>
      <c r="I449" s="248"/>
      <c r="J449" s="244"/>
      <c r="K449" s="244"/>
      <c r="L449" s="249"/>
      <c r="M449" s="250"/>
      <c r="N449" s="251"/>
      <c r="O449" s="251"/>
      <c r="P449" s="251"/>
      <c r="Q449" s="251"/>
      <c r="R449" s="251"/>
      <c r="S449" s="251"/>
      <c r="T449" s="252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3" t="s">
        <v>156</v>
      </c>
      <c r="AU449" s="253" t="s">
        <v>84</v>
      </c>
      <c r="AV449" s="14" t="s">
        <v>84</v>
      </c>
      <c r="AW449" s="14" t="s">
        <v>30</v>
      </c>
      <c r="AX449" s="14" t="s">
        <v>74</v>
      </c>
      <c r="AY449" s="253" t="s">
        <v>148</v>
      </c>
    </row>
    <row r="450" s="16" customFormat="1">
      <c r="A450" s="16"/>
      <c r="B450" s="265"/>
      <c r="C450" s="266"/>
      <c r="D450" s="234" t="s">
        <v>156</v>
      </c>
      <c r="E450" s="267" t="s">
        <v>1</v>
      </c>
      <c r="F450" s="268" t="s">
        <v>178</v>
      </c>
      <c r="G450" s="266"/>
      <c r="H450" s="269">
        <v>116.48100000000001</v>
      </c>
      <c r="I450" s="270"/>
      <c r="J450" s="266"/>
      <c r="K450" s="266"/>
      <c r="L450" s="271"/>
      <c r="M450" s="272"/>
      <c r="N450" s="273"/>
      <c r="O450" s="273"/>
      <c r="P450" s="273"/>
      <c r="Q450" s="273"/>
      <c r="R450" s="273"/>
      <c r="S450" s="273"/>
      <c r="T450" s="274"/>
      <c r="U450" s="16"/>
      <c r="V450" s="16"/>
      <c r="W450" s="16"/>
      <c r="X450" s="16"/>
      <c r="Y450" s="16"/>
      <c r="Z450" s="16"/>
      <c r="AA450" s="16"/>
      <c r="AB450" s="16"/>
      <c r="AC450" s="16"/>
      <c r="AD450" s="16"/>
      <c r="AE450" s="16"/>
      <c r="AT450" s="275" t="s">
        <v>156</v>
      </c>
      <c r="AU450" s="275" t="s">
        <v>84</v>
      </c>
      <c r="AV450" s="16" t="s">
        <v>149</v>
      </c>
      <c r="AW450" s="16" t="s">
        <v>30</v>
      </c>
      <c r="AX450" s="16" t="s">
        <v>74</v>
      </c>
      <c r="AY450" s="275" t="s">
        <v>148</v>
      </c>
    </row>
    <row r="451" s="15" customFormat="1">
      <c r="A451" s="15"/>
      <c r="B451" s="254"/>
      <c r="C451" s="255"/>
      <c r="D451" s="234" t="s">
        <v>156</v>
      </c>
      <c r="E451" s="256" t="s">
        <v>1</v>
      </c>
      <c r="F451" s="257" t="s">
        <v>162</v>
      </c>
      <c r="G451" s="255"/>
      <c r="H451" s="258">
        <v>387.78500000000002</v>
      </c>
      <c r="I451" s="259"/>
      <c r="J451" s="255"/>
      <c r="K451" s="255"/>
      <c r="L451" s="260"/>
      <c r="M451" s="261"/>
      <c r="N451" s="262"/>
      <c r="O451" s="262"/>
      <c r="P451" s="262"/>
      <c r="Q451" s="262"/>
      <c r="R451" s="262"/>
      <c r="S451" s="262"/>
      <c r="T451" s="263"/>
      <c r="U451" s="15"/>
      <c r="V451" s="15"/>
      <c r="W451" s="15"/>
      <c r="X451" s="15"/>
      <c r="Y451" s="15"/>
      <c r="Z451" s="15"/>
      <c r="AA451" s="15"/>
      <c r="AB451" s="15"/>
      <c r="AC451" s="15"/>
      <c r="AD451" s="15"/>
      <c r="AE451" s="15"/>
      <c r="AT451" s="264" t="s">
        <v>156</v>
      </c>
      <c r="AU451" s="264" t="s">
        <v>84</v>
      </c>
      <c r="AV451" s="15" t="s">
        <v>155</v>
      </c>
      <c r="AW451" s="15" t="s">
        <v>30</v>
      </c>
      <c r="AX451" s="15" t="s">
        <v>82</v>
      </c>
      <c r="AY451" s="264" t="s">
        <v>148</v>
      </c>
    </row>
    <row r="452" s="2" customFormat="1" ht="24.15" customHeight="1">
      <c r="A452" s="39"/>
      <c r="B452" s="40"/>
      <c r="C452" s="219" t="s">
        <v>324</v>
      </c>
      <c r="D452" s="219" t="s">
        <v>151</v>
      </c>
      <c r="E452" s="220" t="s">
        <v>392</v>
      </c>
      <c r="F452" s="221" t="s">
        <v>393</v>
      </c>
      <c r="G452" s="222" t="s">
        <v>154</v>
      </c>
      <c r="H452" s="223">
        <v>30</v>
      </c>
      <c r="I452" s="224"/>
      <c r="J452" s="225">
        <f>ROUND(I452*H452,2)</f>
        <v>0</v>
      </c>
      <c r="K452" s="221" t="s">
        <v>33</v>
      </c>
      <c r="L452" s="45"/>
      <c r="M452" s="226" t="s">
        <v>1</v>
      </c>
      <c r="N452" s="227" t="s">
        <v>39</v>
      </c>
      <c r="O452" s="92"/>
      <c r="P452" s="228">
        <f>O452*H452</f>
        <v>0</v>
      </c>
      <c r="Q452" s="228">
        <v>0.015599999999999999</v>
      </c>
      <c r="R452" s="228">
        <f>Q452*H452</f>
        <v>0.46799999999999997</v>
      </c>
      <c r="S452" s="228">
        <v>0</v>
      </c>
      <c r="T452" s="229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0" t="s">
        <v>155</v>
      </c>
      <c r="AT452" s="230" t="s">
        <v>151</v>
      </c>
      <c r="AU452" s="230" t="s">
        <v>84</v>
      </c>
      <c r="AY452" s="18" t="s">
        <v>148</v>
      </c>
      <c r="BE452" s="231">
        <f>IF(N452="základní",J452,0)</f>
        <v>0</v>
      </c>
      <c r="BF452" s="231">
        <f>IF(N452="snížená",J452,0)</f>
        <v>0</v>
      </c>
      <c r="BG452" s="231">
        <f>IF(N452="zákl. přenesená",J452,0)</f>
        <v>0</v>
      </c>
      <c r="BH452" s="231">
        <f>IF(N452="sníž. přenesená",J452,0)</f>
        <v>0</v>
      </c>
      <c r="BI452" s="231">
        <f>IF(N452="nulová",J452,0)</f>
        <v>0</v>
      </c>
      <c r="BJ452" s="18" t="s">
        <v>82</v>
      </c>
      <c r="BK452" s="231">
        <f>ROUND(I452*H452,2)</f>
        <v>0</v>
      </c>
      <c r="BL452" s="18" t="s">
        <v>155</v>
      </c>
      <c r="BM452" s="230" t="s">
        <v>407</v>
      </c>
    </row>
    <row r="453" s="14" customFormat="1">
      <c r="A453" s="14"/>
      <c r="B453" s="243"/>
      <c r="C453" s="244"/>
      <c r="D453" s="234" t="s">
        <v>156</v>
      </c>
      <c r="E453" s="245" t="s">
        <v>1</v>
      </c>
      <c r="F453" s="246" t="s">
        <v>270</v>
      </c>
      <c r="G453" s="244"/>
      <c r="H453" s="247">
        <v>30</v>
      </c>
      <c r="I453" s="248"/>
      <c r="J453" s="244"/>
      <c r="K453" s="244"/>
      <c r="L453" s="249"/>
      <c r="M453" s="250"/>
      <c r="N453" s="251"/>
      <c r="O453" s="251"/>
      <c r="P453" s="251"/>
      <c r="Q453" s="251"/>
      <c r="R453" s="251"/>
      <c r="S453" s="251"/>
      <c r="T453" s="252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3" t="s">
        <v>156</v>
      </c>
      <c r="AU453" s="253" t="s">
        <v>84</v>
      </c>
      <c r="AV453" s="14" t="s">
        <v>84</v>
      </c>
      <c r="AW453" s="14" t="s">
        <v>30</v>
      </c>
      <c r="AX453" s="14" t="s">
        <v>74</v>
      </c>
      <c r="AY453" s="253" t="s">
        <v>148</v>
      </c>
    </row>
    <row r="454" s="15" customFormat="1">
      <c r="A454" s="15"/>
      <c r="B454" s="254"/>
      <c r="C454" s="255"/>
      <c r="D454" s="234" t="s">
        <v>156</v>
      </c>
      <c r="E454" s="256" t="s">
        <v>1</v>
      </c>
      <c r="F454" s="257" t="s">
        <v>162</v>
      </c>
      <c r="G454" s="255"/>
      <c r="H454" s="258">
        <v>30</v>
      </c>
      <c r="I454" s="259"/>
      <c r="J454" s="255"/>
      <c r="K454" s="255"/>
      <c r="L454" s="260"/>
      <c r="M454" s="261"/>
      <c r="N454" s="262"/>
      <c r="O454" s="262"/>
      <c r="P454" s="262"/>
      <c r="Q454" s="262"/>
      <c r="R454" s="262"/>
      <c r="S454" s="262"/>
      <c r="T454" s="263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64" t="s">
        <v>156</v>
      </c>
      <c r="AU454" s="264" t="s">
        <v>84</v>
      </c>
      <c r="AV454" s="15" t="s">
        <v>155</v>
      </c>
      <c r="AW454" s="15" t="s">
        <v>30</v>
      </c>
      <c r="AX454" s="15" t="s">
        <v>82</v>
      </c>
      <c r="AY454" s="264" t="s">
        <v>148</v>
      </c>
    </row>
    <row r="455" s="2" customFormat="1" ht="16.5" customHeight="1">
      <c r="A455" s="39"/>
      <c r="B455" s="40"/>
      <c r="C455" s="219" t="s">
        <v>408</v>
      </c>
      <c r="D455" s="219" t="s">
        <v>151</v>
      </c>
      <c r="E455" s="220" t="s">
        <v>409</v>
      </c>
      <c r="F455" s="221" t="s">
        <v>410</v>
      </c>
      <c r="G455" s="222" t="s">
        <v>154</v>
      </c>
      <c r="H455" s="223">
        <v>120</v>
      </c>
      <c r="I455" s="224"/>
      <c r="J455" s="225">
        <f>ROUND(I455*H455,2)</f>
        <v>0</v>
      </c>
      <c r="K455" s="221" t="s">
        <v>33</v>
      </c>
      <c r="L455" s="45"/>
      <c r="M455" s="226" t="s">
        <v>1</v>
      </c>
      <c r="N455" s="227" t="s">
        <v>39</v>
      </c>
      <c r="O455" s="92"/>
      <c r="P455" s="228">
        <f>O455*H455</f>
        <v>0</v>
      </c>
      <c r="Q455" s="228">
        <v>0</v>
      </c>
      <c r="R455" s="228">
        <f>Q455*H455</f>
        <v>0</v>
      </c>
      <c r="S455" s="228">
        <v>0</v>
      </c>
      <c r="T455" s="229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0" t="s">
        <v>155</v>
      </c>
      <c r="AT455" s="230" t="s">
        <v>151</v>
      </c>
      <c r="AU455" s="230" t="s">
        <v>84</v>
      </c>
      <c r="AY455" s="18" t="s">
        <v>148</v>
      </c>
      <c r="BE455" s="231">
        <f>IF(N455="základní",J455,0)</f>
        <v>0</v>
      </c>
      <c r="BF455" s="231">
        <f>IF(N455="snížená",J455,0)</f>
        <v>0</v>
      </c>
      <c r="BG455" s="231">
        <f>IF(N455="zákl. přenesená",J455,0)</f>
        <v>0</v>
      </c>
      <c r="BH455" s="231">
        <f>IF(N455="sníž. přenesená",J455,0)</f>
        <v>0</v>
      </c>
      <c r="BI455" s="231">
        <f>IF(N455="nulová",J455,0)</f>
        <v>0</v>
      </c>
      <c r="BJ455" s="18" t="s">
        <v>82</v>
      </c>
      <c r="BK455" s="231">
        <f>ROUND(I455*H455,2)</f>
        <v>0</v>
      </c>
      <c r="BL455" s="18" t="s">
        <v>155</v>
      </c>
      <c r="BM455" s="230" t="s">
        <v>411</v>
      </c>
    </row>
    <row r="456" s="14" customFormat="1">
      <c r="A456" s="14"/>
      <c r="B456" s="243"/>
      <c r="C456" s="244"/>
      <c r="D456" s="234" t="s">
        <v>156</v>
      </c>
      <c r="E456" s="245" t="s">
        <v>1</v>
      </c>
      <c r="F456" s="246" t="s">
        <v>412</v>
      </c>
      <c r="G456" s="244"/>
      <c r="H456" s="247">
        <v>40</v>
      </c>
      <c r="I456" s="248"/>
      <c r="J456" s="244"/>
      <c r="K456" s="244"/>
      <c r="L456" s="249"/>
      <c r="M456" s="250"/>
      <c r="N456" s="251"/>
      <c r="O456" s="251"/>
      <c r="P456" s="251"/>
      <c r="Q456" s="251"/>
      <c r="R456" s="251"/>
      <c r="S456" s="251"/>
      <c r="T456" s="252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3" t="s">
        <v>156</v>
      </c>
      <c r="AU456" s="253" t="s">
        <v>84</v>
      </c>
      <c r="AV456" s="14" t="s">
        <v>84</v>
      </c>
      <c r="AW456" s="14" t="s">
        <v>30</v>
      </c>
      <c r="AX456" s="14" t="s">
        <v>74</v>
      </c>
      <c r="AY456" s="253" t="s">
        <v>148</v>
      </c>
    </row>
    <row r="457" s="14" customFormat="1">
      <c r="A457" s="14"/>
      <c r="B457" s="243"/>
      <c r="C457" s="244"/>
      <c r="D457" s="234" t="s">
        <v>156</v>
      </c>
      <c r="E457" s="245" t="s">
        <v>1</v>
      </c>
      <c r="F457" s="246" t="s">
        <v>413</v>
      </c>
      <c r="G457" s="244"/>
      <c r="H457" s="247">
        <v>40</v>
      </c>
      <c r="I457" s="248"/>
      <c r="J457" s="244"/>
      <c r="K457" s="244"/>
      <c r="L457" s="249"/>
      <c r="M457" s="250"/>
      <c r="N457" s="251"/>
      <c r="O457" s="251"/>
      <c r="P457" s="251"/>
      <c r="Q457" s="251"/>
      <c r="R457" s="251"/>
      <c r="S457" s="251"/>
      <c r="T457" s="252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3" t="s">
        <v>156</v>
      </c>
      <c r="AU457" s="253" t="s">
        <v>84</v>
      </c>
      <c r="AV457" s="14" t="s">
        <v>84</v>
      </c>
      <c r="AW457" s="14" t="s">
        <v>30</v>
      </c>
      <c r="AX457" s="14" t="s">
        <v>74</v>
      </c>
      <c r="AY457" s="253" t="s">
        <v>148</v>
      </c>
    </row>
    <row r="458" s="14" customFormat="1">
      <c r="A458" s="14"/>
      <c r="B458" s="243"/>
      <c r="C458" s="244"/>
      <c r="D458" s="234" t="s">
        <v>156</v>
      </c>
      <c r="E458" s="245" t="s">
        <v>1</v>
      </c>
      <c r="F458" s="246" t="s">
        <v>414</v>
      </c>
      <c r="G458" s="244"/>
      <c r="H458" s="247">
        <v>40</v>
      </c>
      <c r="I458" s="248"/>
      <c r="J458" s="244"/>
      <c r="K458" s="244"/>
      <c r="L458" s="249"/>
      <c r="M458" s="250"/>
      <c r="N458" s="251"/>
      <c r="O458" s="251"/>
      <c r="P458" s="251"/>
      <c r="Q458" s="251"/>
      <c r="R458" s="251"/>
      <c r="S458" s="251"/>
      <c r="T458" s="252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3" t="s">
        <v>156</v>
      </c>
      <c r="AU458" s="253" t="s">
        <v>84</v>
      </c>
      <c r="AV458" s="14" t="s">
        <v>84</v>
      </c>
      <c r="AW458" s="14" t="s">
        <v>30</v>
      </c>
      <c r="AX458" s="14" t="s">
        <v>74</v>
      </c>
      <c r="AY458" s="253" t="s">
        <v>148</v>
      </c>
    </row>
    <row r="459" s="15" customFormat="1">
      <c r="A459" s="15"/>
      <c r="B459" s="254"/>
      <c r="C459" s="255"/>
      <c r="D459" s="234" t="s">
        <v>156</v>
      </c>
      <c r="E459" s="256" t="s">
        <v>1</v>
      </c>
      <c r="F459" s="257" t="s">
        <v>162</v>
      </c>
      <c r="G459" s="255"/>
      <c r="H459" s="258">
        <v>120</v>
      </c>
      <c r="I459" s="259"/>
      <c r="J459" s="255"/>
      <c r="K459" s="255"/>
      <c r="L459" s="260"/>
      <c r="M459" s="261"/>
      <c r="N459" s="262"/>
      <c r="O459" s="262"/>
      <c r="P459" s="262"/>
      <c r="Q459" s="262"/>
      <c r="R459" s="262"/>
      <c r="S459" s="262"/>
      <c r="T459" s="263"/>
      <c r="U459" s="15"/>
      <c r="V459" s="15"/>
      <c r="W459" s="15"/>
      <c r="X459" s="15"/>
      <c r="Y459" s="15"/>
      <c r="Z459" s="15"/>
      <c r="AA459" s="15"/>
      <c r="AB459" s="15"/>
      <c r="AC459" s="15"/>
      <c r="AD459" s="15"/>
      <c r="AE459" s="15"/>
      <c r="AT459" s="264" t="s">
        <v>156</v>
      </c>
      <c r="AU459" s="264" t="s">
        <v>84</v>
      </c>
      <c r="AV459" s="15" t="s">
        <v>155</v>
      </c>
      <c r="AW459" s="15" t="s">
        <v>30</v>
      </c>
      <c r="AX459" s="15" t="s">
        <v>82</v>
      </c>
      <c r="AY459" s="264" t="s">
        <v>148</v>
      </c>
    </row>
    <row r="460" s="2" customFormat="1" ht="24.15" customHeight="1">
      <c r="A460" s="39"/>
      <c r="B460" s="40"/>
      <c r="C460" s="219" t="s">
        <v>327</v>
      </c>
      <c r="D460" s="219" t="s">
        <v>151</v>
      </c>
      <c r="E460" s="220" t="s">
        <v>415</v>
      </c>
      <c r="F460" s="221" t="s">
        <v>416</v>
      </c>
      <c r="G460" s="222" t="s">
        <v>154</v>
      </c>
      <c r="H460" s="223">
        <v>40.68</v>
      </c>
      <c r="I460" s="224"/>
      <c r="J460" s="225">
        <f>ROUND(I460*H460,2)</f>
        <v>0</v>
      </c>
      <c r="K460" s="221" t="s">
        <v>33</v>
      </c>
      <c r="L460" s="45"/>
      <c r="M460" s="226" t="s">
        <v>1</v>
      </c>
      <c r="N460" s="227" t="s">
        <v>39</v>
      </c>
      <c r="O460" s="92"/>
      <c r="P460" s="228">
        <f>O460*H460</f>
        <v>0</v>
      </c>
      <c r="Q460" s="228">
        <v>0</v>
      </c>
      <c r="R460" s="228">
        <f>Q460*H460</f>
        <v>0</v>
      </c>
      <c r="S460" s="228">
        <v>0</v>
      </c>
      <c r="T460" s="229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0" t="s">
        <v>155</v>
      </c>
      <c r="AT460" s="230" t="s">
        <v>151</v>
      </c>
      <c r="AU460" s="230" t="s">
        <v>84</v>
      </c>
      <c r="AY460" s="18" t="s">
        <v>148</v>
      </c>
      <c r="BE460" s="231">
        <f>IF(N460="základní",J460,0)</f>
        <v>0</v>
      </c>
      <c r="BF460" s="231">
        <f>IF(N460="snížená",J460,0)</f>
        <v>0</v>
      </c>
      <c r="BG460" s="231">
        <f>IF(N460="zákl. přenesená",J460,0)</f>
        <v>0</v>
      </c>
      <c r="BH460" s="231">
        <f>IF(N460="sníž. přenesená",J460,0)</f>
        <v>0</v>
      </c>
      <c r="BI460" s="231">
        <f>IF(N460="nulová",J460,0)</f>
        <v>0</v>
      </c>
      <c r="BJ460" s="18" t="s">
        <v>82</v>
      </c>
      <c r="BK460" s="231">
        <f>ROUND(I460*H460,2)</f>
        <v>0</v>
      </c>
      <c r="BL460" s="18" t="s">
        <v>155</v>
      </c>
      <c r="BM460" s="230" t="s">
        <v>417</v>
      </c>
    </row>
    <row r="461" s="13" customFormat="1">
      <c r="A461" s="13"/>
      <c r="B461" s="232"/>
      <c r="C461" s="233"/>
      <c r="D461" s="234" t="s">
        <v>156</v>
      </c>
      <c r="E461" s="235" t="s">
        <v>1</v>
      </c>
      <c r="F461" s="236" t="s">
        <v>418</v>
      </c>
      <c r="G461" s="233"/>
      <c r="H461" s="235" t="s">
        <v>1</v>
      </c>
      <c r="I461" s="237"/>
      <c r="J461" s="233"/>
      <c r="K461" s="233"/>
      <c r="L461" s="238"/>
      <c r="M461" s="239"/>
      <c r="N461" s="240"/>
      <c r="O461" s="240"/>
      <c r="P461" s="240"/>
      <c r="Q461" s="240"/>
      <c r="R461" s="240"/>
      <c r="S461" s="240"/>
      <c r="T461" s="241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2" t="s">
        <v>156</v>
      </c>
      <c r="AU461" s="242" t="s">
        <v>84</v>
      </c>
      <c r="AV461" s="13" t="s">
        <v>82</v>
      </c>
      <c r="AW461" s="13" t="s">
        <v>30</v>
      </c>
      <c r="AX461" s="13" t="s">
        <v>74</v>
      </c>
      <c r="AY461" s="242" t="s">
        <v>148</v>
      </c>
    </row>
    <row r="462" s="14" customFormat="1">
      <c r="A462" s="14"/>
      <c r="B462" s="243"/>
      <c r="C462" s="244"/>
      <c r="D462" s="234" t="s">
        <v>156</v>
      </c>
      <c r="E462" s="245" t="s">
        <v>1</v>
      </c>
      <c r="F462" s="246" t="s">
        <v>419</v>
      </c>
      <c r="G462" s="244"/>
      <c r="H462" s="247">
        <v>12.6</v>
      </c>
      <c r="I462" s="248"/>
      <c r="J462" s="244"/>
      <c r="K462" s="244"/>
      <c r="L462" s="249"/>
      <c r="M462" s="250"/>
      <c r="N462" s="251"/>
      <c r="O462" s="251"/>
      <c r="P462" s="251"/>
      <c r="Q462" s="251"/>
      <c r="R462" s="251"/>
      <c r="S462" s="251"/>
      <c r="T462" s="252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3" t="s">
        <v>156</v>
      </c>
      <c r="AU462" s="253" t="s">
        <v>84</v>
      </c>
      <c r="AV462" s="14" t="s">
        <v>84</v>
      </c>
      <c r="AW462" s="14" t="s">
        <v>30</v>
      </c>
      <c r="AX462" s="14" t="s">
        <v>74</v>
      </c>
      <c r="AY462" s="253" t="s">
        <v>148</v>
      </c>
    </row>
    <row r="463" s="13" customFormat="1">
      <c r="A463" s="13"/>
      <c r="B463" s="232"/>
      <c r="C463" s="233"/>
      <c r="D463" s="234" t="s">
        <v>156</v>
      </c>
      <c r="E463" s="235" t="s">
        <v>1</v>
      </c>
      <c r="F463" s="236" t="s">
        <v>159</v>
      </c>
      <c r="G463" s="233"/>
      <c r="H463" s="235" t="s">
        <v>1</v>
      </c>
      <c r="I463" s="237"/>
      <c r="J463" s="233"/>
      <c r="K463" s="233"/>
      <c r="L463" s="238"/>
      <c r="M463" s="239"/>
      <c r="N463" s="240"/>
      <c r="O463" s="240"/>
      <c r="P463" s="240"/>
      <c r="Q463" s="240"/>
      <c r="R463" s="240"/>
      <c r="S463" s="240"/>
      <c r="T463" s="241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2" t="s">
        <v>156</v>
      </c>
      <c r="AU463" s="242" t="s">
        <v>84</v>
      </c>
      <c r="AV463" s="13" t="s">
        <v>82</v>
      </c>
      <c r="AW463" s="13" t="s">
        <v>30</v>
      </c>
      <c r="AX463" s="13" t="s">
        <v>74</v>
      </c>
      <c r="AY463" s="242" t="s">
        <v>148</v>
      </c>
    </row>
    <row r="464" s="14" customFormat="1">
      <c r="A464" s="14"/>
      <c r="B464" s="243"/>
      <c r="C464" s="244"/>
      <c r="D464" s="234" t="s">
        <v>156</v>
      </c>
      <c r="E464" s="245" t="s">
        <v>1</v>
      </c>
      <c r="F464" s="246" t="s">
        <v>420</v>
      </c>
      <c r="G464" s="244"/>
      <c r="H464" s="247">
        <v>14.039999999999999</v>
      </c>
      <c r="I464" s="248"/>
      <c r="J464" s="244"/>
      <c r="K464" s="244"/>
      <c r="L464" s="249"/>
      <c r="M464" s="250"/>
      <c r="N464" s="251"/>
      <c r="O464" s="251"/>
      <c r="P464" s="251"/>
      <c r="Q464" s="251"/>
      <c r="R464" s="251"/>
      <c r="S464" s="251"/>
      <c r="T464" s="252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3" t="s">
        <v>156</v>
      </c>
      <c r="AU464" s="253" t="s">
        <v>84</v>
      </c>
      <c r="AV464" s="14" t="s">
        <v>84</v>
      </c>
      <c r="AW464" s="14" t="s">
        <v>30</v>
      </c>
      <c r="AX464" s="14" t="s">
        <v>74</v>
      </c>
      <c r="AY464" s="253" t="s">
        <v>148</v>
      </c>
    </row>
    <row r="465" s="13" customFormat="1">
      <c r="A465" s="13"/>
      <c r="B465" s="232"/>
      <c r="C465" s="233"/>
      <c r="D465" s="234" t="s">
        <v>156</v>
      </c>
      <c r="E465" s="235" t="s">
        <v>1</v>
      </c>
      <c r="F465" s="236" t="s">
        <v>197</v>
      </c>
      <c r="G465" s="233"/>
      <c r="H465" s="235" t="s">
        <v>1</v>
      </c>
      <c r="I465" s="237"/>
      <c r="J465" s="233"/>
      <c r="K465" s="233"/>
      <c r="L465" s="238"/>
      <c r="M465" s="239"/>
      <c r="N465" s="240"/>
      <c r="O465" s="240"/>
      <c r="P465" s="240"/>
      <c r="Q465" s="240"/>
      <c r="R465" s="240"/>
      <c r="S465" s="240"/>
      <c r="T465" s="241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2" t="s">
        <v>156</v>
      </c>
      <c r="AU465" s="242" t="s">
        <v>84</v>
      </c>
      <c r="AV465" s="13" t="s">
        <v>82</v>
      </c>
      <c r="AW465" s="13" t="s">
        <v>30</v>
      </c>
      <c r="AX465" s="13" t="s">
        <v>74</v>
      </c>
      <c r="AY465" s="242" t="s">
        <v>148</v>
      </c>
    </row>
    <row r="466" s="14" customFormat="1">
      <c r="A466" s="14"/>
      <c r="B466" s="243"/>
      <c r="C466" s="244"/>
      <c r="D466" s="234" t="s">
        <v>156</v>
      </c>
      <c r="E466" s="245" t="s">
        <v>1</v>
      </c>
      <c r="F466" s="246" t="s">
        <v>420</v>
      </c>
      <c r="G466" s="244"/>
      <c r="H466" s="247">
        <v>14.039999999999999</v>
      </c>
      <c r="I466" s="248"/>
      <c r="J466" s="244"/>
      <c r="K466" s="244"/>
      <c r="L466" s="249"/>
      <c r="M466" s="250"/>
      <c r="N466" s="251"/>
      <c r="O466" s="251"/>
      <c r="P466" s="251"/>
      <c r="Q466" s="251"/>
      <c r="R466" s="251"/>
      <c r="S466" s="251"/>
      <c r="T466" s="252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3" t="s">
        <v>156</v>
      </c>
      <c r="AU466" s="253" t="s">
        <v>84</v>
      </c>
      <c r="AV466" s="14" t="s">
        <v>84</v>
      </c>
      <c r="AW466" s="14" t="s">
        <v>30</v>
      </c>
      <c r="AX466" s="14" t="s">
        <v>74</v>
      </c>
      <c r="AY466" s="253" t="s">
        <v>148</v>
      </c>
    </row>
    <row r="467" s="16" customFormat="1">
      <c r="A467" s="16"/>
      <c r="B467" s="265"/>
      <c r="C467" s="266"/>
      <c r="D467" s="234" t="s">
        <v>156</v>
      </c>
      <c r="E467" s="267" t="s">
        <v>1</v>
      </c>
      <c r="F467" s="268" t="s">
        <v>178</v>
      </c>
      <c r="G467" s="266"/>
      <c r="H467" s="269">
        <v>40.68</v>
      </c>
      <c r="I467" s="270"/>
      <c r="J467" s="266"/>
      <c r="K467" s="266"/>
      <c r="L467" s="271"/>
      <c r="M467" s="272"/>
      <c r="N467" s="273"/>
      <c r="O467" s="273"/>
      <c r="P467" s="273"/>
      <c r="Q467" s="273"/>
      <c r="R467" s="273"/>
      <c r="S467" s="273"/>
      <c r="T467" s="274"/>
      <c r="U467" s="16"/>
      <c r="V467" s="16"/>
      <c r="W467" s="16"/>
      <c r="X467" s="16"/>
      <c r="Y467" s="16"/>
      <c r="Z467" s="16"/>
      <c r="AA467" s="16"/>
      <c r="AB467" s="16"/>
      <c r="AC467" s="16"/>
      <c r="AD467" s="16"/>
      <c r="AE467" s="16"/>
      <c r="AT467" s="275" t="s">
        <v>156</v>
      </c>
      <c r="AU467" s="275" t="s">
        <v>84</v>
      </c>
      <c r="AV467" s="16" t="s">
        <v>149</v>
      </c>
      <c r="AW467" s="16" t="s">
        <v>30</v>
      </c>
      <c r="AX467" s="16" t="s">
        <v>74</v>
      </c>
      <c r="AY467" s="275" t="s">
        <v>148</v>
      </c>
    </row>
    <row r="468" s="15" customFormat="1">
      <c r="A468" s="15"/>
      <c r="B468" s="254"/>
      <c r="C468" s="255"/>
      <c r="D468" s="234" t="s">
        <v>156</v>
      </c>
      <c r="E468" s="256" t="s">
        <v>1</v>
      </c>
      <c r="F468" s="257" t="s">
        <v>162</v>
      </c>
      <c r="G468" s="255"/>
      <c r="H468" s="258">
        <v>40.68</v>
      </c>
      <c r="I468" s="259"/>
      <c r="J468" s="255"/>
      <c r="K468" s="255"/>
      <c r="L468" s="260"/>
      <c r="M468" s="261"/>
      <c r="N468" s="262"/>
      <c r="O468" s="262"/>
      <c r="P468" s="262"/>
      <c r="Q468" s="262"/>
      <c r="R468" s="262"/>
      <c r="S468" s="262"/>
      <c r="T468" s="263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64" t="s">
        <v>156</v>
      </c>
      <c r="AU468" s="264" t="s">
        <v>84</v>
      </c>
      <c r="AV468" s="15" t="s">
        <v>155</v>
      </c>
      <c r="AW468" s="15" t="s">
        <v>30</v>
      </c>
      <c r="AX468" s="15" t="s">
        <v>82</v>
      </c>
      <c r="AY468" s="264" t="s">
        <v>148</v>
      </c>
    </row>
    <row r="469" s="2" customFormat="1" ht="33" customHeight="1">
      <c r="A469" s="39"/>
      <c r="B469" s="40"/>
      <c r="C469" s="219" t="s">
        <v>421</v>
      </c>
      <c r="D469" s="219" t="s">
        <v>151</v>
      </c>
      <c r="E469" s="220" t="s">
        <v>422</v>
      </c>
      <c r="F469" s="221" t="s">
        <v>423</v>
      </c>
      <c r="G469" s="222" t="s">
        <v>165</v>
      </c>
      <c r="H469" s="223">
        <v>1</v>
      </c>
      <c r="I469" s="224"/>
      <c r="J469" s="225">
        <f>ROUND(I469*H469,2)</f>
        <v>0</v>
      </c>
      <c r="K469" s="221" t="s">
        <v>33</v>
      </c>
      <c r="L469" s="45"/>
      <c r="M469" s="226" t="s">
        <v>1</v>
      </c>
      <c r="N469" s="227" t="s">
        <v>39</v>
      </c>
      <c r="O469" s="92"/>
      <c r="P469" s="228">
        <f>O469*H469</f>
        <v>0</v>
      </c>
      <c r="Q469" s="228">
        <v>0.0034835999999999999</v>
      </c>
      <c r="R469" s="228">
        <f>Q469*H469</f>
        <v>0.0034835999999999999</v>
      </c>
      <c r="S469" s="228">
        <v>0</v>
      </c>
      <c r="T469" s="229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0" t="s">
        <v>155</v>
      </c>
      <c r="AT469" s="230" t="s">
        <v>151</v>
      </c>
      <c r="AU469" s="230" t="s">
        <v>84</v>
      </c>
      <c r="AY469" s="18" t="s">
        <v>148</v>
      </c>
      <c r="BE469" s="231">
        <f>IF(N469="základní",J469,0)</f>
        <v>0</v>
      </c>
      <c r="BF469" s="231">
        <f>IF(N469="snížená",J469,0)</f>
        <v>0</v>
      </c>
      <c r="BG469" s="231">
        <f>IF(N469="zákl. přenesená",J469,0)</f>
        <v>0</v>
      </c>
      <c r="BH469" s="231">
        <f>IF(N469="sníž. přenesená",J469,0)</f>
        <v>0</v>
      </c>
      <c r="BI469" s="231">
        <f>IF(N469="nulová",J469,0)</f>
        <v>0</v>
      </c>
      <c r="BJ469" s="18" t="s">
        <v>82</v>
      </c>
      <c r="BK469" s="231">
        <f>ROUND(I469*H469,2)</f>
        <v>0</v>
      </c>
      <c r="BL469" s="18" t="s">
        <v>155</v>
      </c>
      <c r="BM469" s="230" t="s">
        <v>424</v>
      </c>
    </row>
    <row r="470" s="14" customFormat="1">
      <c r="A470" s="14"/>
      <c r="B470" s="243"/>
      <c r="C470" s="244"/>
      <c r="D470" s="234" t="s">
        <v>156</v>
      </c>
      <c r="E470" s="245" t="s">
        <v>1</v>
      </c>
      <c r="F470" s="246" t="s">
        <v>425</v>
      </c>
      <c r="G470" s="244"/>
      <c r="H470" s="247">
        <v>1</v>
      </c>
      <c r="I470" s="248"/>
      <c r="J470" s="244"/>
      <c r="K470" s="244"/>
      <c r="L470" s="249"/>
      <c r="M470" s="250"/>
      <c r="N470" s="251"/>
      <c r="O470" s="251"/>
      <c r="P470" s="251"/>
      <c r="Q470" s="251"/>
      <c r="R470" s="251"/>
      <c r="S470" s="251"/>
      <c r="T470" s="252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3" t="s">
        <v>156</v>
      </c>
      <c r="AU470" s="253" t="s">
        <v>84</v>
      </c>
      <c r="AV470" s="14" t="s">
        <v>84</v>
      </c>
      <c r="AW470" s="14" t="s">
        <v>30</v>
      </c>
      <c r="AX470" s="14" t="s">
        <v>74</v>
      </c>
      <c r="AY470" s="253" t="s">
        <v>148</v>
      </c>
    </row>
    <row r="471" s="15" customFormat="1">
      <c r="A471" s="15"/>
      <c r="B471" s="254"/>
      <c r="C471" s="255"/>
      <c r="D471" s="234" t="s">
        <v>156</v>
      </c>
      <c r="E471" s="256" t="s">
        <v>1</v>
      </c>
      <c r="F471" s="257" t="s">
        <v>162</v>
      </c>
      <c r="G471" s="255"/>
      <c r="H471" s="258">
        <v>1</v>
      </c>
      <c r="I471" s="259"/>
      <c r="J471" s="255"/>
      <c r="K471" s="255"/>
      <c r="L471" s="260"/>
      <c r="M471" s="261"/>
      <c r="N471" s="262"/>
      <c r="O471" s="262"/>
      <c r="P471" s="262"/>
      <c r="Q471" s="262"/>
      <c r="R471" s="262"/>
      <c r="S471" s="262"/>
      <c r="T471" s="263"/>
      <c r="U471" s="15"/>
      <c r="V471" s="15"/>
      <c r="W471" s="15"/>
      <c r="X471" s="15"/>
      <c r="Y471" s="15"/>
      <c r="Z471" s="15"/>
      <c r="AA471" s="15"/>
      <c r="AB471" s="15"/>
      <c r="AC471" s="15"/>
      <c r="AD471" s="15"/>
      <c r="AE471" s="15"/>
      <c r="AT471" s="264" t="s">
        <v>156</v>
      </c>
      <c r="AU471" s="264" t="s">
        <v>84</v>
      </c>
      <c r="AV471" s="15" t="s">
        <v>155</v>
      </c>
      <c r="AW471" s="15" t="s">
        <v>30</v>
      </c>
      <c r="AX471" s="15" t="s">
        <v>82</v>
      </c>
      <c r="AY471" s="264" t="s">
        <v>148</v>
      </c>
    </row>
    <row r="472" s="2" customFormat="1" ht="24.15" customHeight="1">
      <c r="A472" s="39"/>
      <c r="B472" s="40"/>
      <c r="C472" s="219" t="s">
        <v>331</v>
      </c>
      <c r="D472" s="219" t="s">
        <v>151</v>
      </c>
      <c r="E472" s="220" t="s">
        <v>426</v>
      </c>
      <c r="F472" s="221" t="s">
        <v>427</v>
      </c>
      <c r="G472" s="222" t="s">
        <v>168</v>
      </c>
      <c r="H472" s="223">
        <v>0.151</v>
      </c>
      <c r="I472" s="224"/>
      <c r="J472" s="225">
        <f>ROUND(I472*H472,2)</f>
        <v>0</v>
      </c>
      <c r="K472" s="221" t="s">
        <v>33</v>
      </c>
      <c r="L472" s="45"/>
      <c r="M472" s="226" t="s">
        <v>1</v>
      </c>
      <c r="N472" s="227" t="s">
        <v>39</v>
      </c>
      <c r="O472" s="92"/>
      <c r="P472" s="228">
        <f>O472*H472</f>
        <v>0</v>
      </c>
      <c r="Q472" s="228">
        <v>2.3010199999999998</v>
      </c>
      <c r="R472" s="228">
        <f>Q472*H472</f>
        <v>0.34745401999999997</v>
      </c>
      <c r="S472" s="228">
        <v>0</v>
      </c>
      <c r="T472" s="229">
        <f>S472*H472</f>
        <v>0</v>
      </c>
      <c r="U472" s="39"/>
      <c r="V472" s="39"/>
      <c r="W472" s="39"/>
      <c r="X472" s="39"/>
      <c r="Y472" s="39"/>
      <c r="Z472" s="39"/>
      <c r="AA472" s="39"/>
      <c r="AB472" s="39"/>
      <c r="AC472" s="39"/>
      <c r="AD472" s="39"/>
      <c r="AE472" s="39"/>
      <c r="AR472" s="230" t="s">
        <v>155</v>
      </c>
      <c r="AT472" s="230" t="s">
        <v>151</v>
      </c>
      <c r="AU472" s="230" t="s">
        <v>84</v>
      </c>
      <c r="AY472" s="18" t="s">
        <v>148</v>
      </c>
      <c r="BE472" s="231">
        <f>IF(N472="základní",J472,0)</f>
        <v>0</v>
      </c>
      <c r="BF472" s="231">
        <f>IF(N472="snížená",J472,0)</f>
        <v>0</v>
      </c>
      <c r="BG472" s="231">
        <f>IF(N472="zákl. přenesená",J472,0)</f>
        <v>0</v>
      </c>
      <c r="BH472" s="231">
        <f>IF(N472="sníž. přenesená",J472,0)</f>
        <v>0</v>
      </c>
      <c r="BI472" s="231">
        <f>IF(N472="nulová",J472,0)</f>
        <v>0</v>
      </c>
      <c r="BJ472" s="18" t="s">
        <v>82</v>
      </c>
      <c r="BK472" s="231">
        <f>ROUND(I472*H472,2)</f>
        <v>0</v>
      </c>
      <c r="BL472" s="18" t="s">
        <v>155</v>
      </c>
      <c r="BM472" s="230" t="s">
        <v>428</v>
      </c>
    </row>
    <row r="473" s="13" customFormat="1">
      <c r="A473" s="13"/>
      <c r="B473" s="232"/>
      <c r="C473" s="233"/>
      <c r="D473" s="234" t="s">
        <v>156</v>
      </c>
      <c r="E473" s="235" t="s">
        <v>1</v>
      </c>
      <c r="F473" s="236" t="s">
        <v>429</v>
      </c>
      <c r="G473" s="233"/>
      <c r="H473" s="235" t="s">
        <v>1</v>
      </c>
      <c r="I473" s="237"/>
      <c r="J473" s="233"/>
      <c r="K473" s="233"/>
      <c r="L473" s="238"/>
      <c r="M473" s="239"/>
      <c r="N473" s="240"/>
      <c r="O473" s="240"/>
      <c r="P473" s="240"/>
      <c r="Q473" s="240"/>
      <c r="R473" s="240"/>
      <c r="S473" s="240"/>
      <c r="T473" s="241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42" t="s">
        <v>156</v>
      </c>
      <c r="AU473" s="242" t="s">
        <v>84</v>
      </c>
      <c r="AV473" s="13" t="s">
        <v>82</v>
      </c>
      <c r="AW473" s="13" t="s">
        <v>30</v>
      </c>
      <c r="AX473" s="13" t="s">
        <v>74</v>
      </c>
      <c r="AY473" s="242" t="s">
        <v>148</v>
      </c>
    </row>
    <row r="474" s="14" customFormat="1">
      <c r="A474" s="14"/>
      <c r="B474" s="243"/>
      <c r="C474" s="244"/>
      <c r="D474" s="234" t="s">
        <v>156</v>
      </c>
      <c r="E474" s="245" t="s">
        <v>1</v>
      </c>
      <c r="F474" s="246" t="s">
        <v>430</v>
      </c>
      <c r="G474" s="244"/>
      <c r="H474" s="247">
        <v>0.057000000000000002</v>
      </c>
      <c r="I474" s="248"/>
      <c r="J474" s="244"/>
      <c r="K474" s="244"/>
      <c r="L474" s="249"/>
      <c r="M474" s="250"/>
      <c r="N474" s="251"/>
      <c r="O474" s="251"/>
      <c r="P474" s="251"/>
      <c r="Q474" s="251"/>
      <c r="R474" s="251"/>
      <c r="S474" s="251"/>
      <c r="T474" s="252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3" t="s">
        <v>156</v>
      </c>
      <c r="AU474" s="253" t="s">
        <v>84</v>
      </c>
      <c r="AV474" s="14" t="s">
        <v>84</v>
      </c>
      <c r="AW474" s="14" t="s">
        <v>30</v>
      </c>
      <c r="AX474" s="14" t="s">
        <v>74</v>
      </c>
      <c r="AY474" s="253" t="s">
        <v>148</v>
      </c>
    </row>
    <row r="475" s="14" customFormat="1">
      <c r="A475" s="14"/>
      <c r="B475" s="243"/>
      <c r="C475" s="244"/>
      <c r="D475" s="234" t="s">
        <v>156</v>
      </c>
      <c r="E475" s="245" t="s">
        <v>1</v>
      </c>
      <c r="F475" s="246" t="s">
        <v>431</v>
      </c>
      <c r="G475" s="244"/>
      <c r="H475" s="247">
        <v>0.047</v>
      </c>
      <c r="I475" s="248"/>
      <c r="J475" s="244"/>
      <c r="K475" s="244"/>
      <c r="L475" s="249"/>
      <c r="M475" s="250"/>
      <c r="N475" s="251"/>
      <c r="O475" s="251"/>
      <c r="P475" s="251"/>
      <c r="Q475" s="251"/>
      <c r="R475" s="251"/>
      <c r="S475" s="251"/>
      <c r="T475" s="252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3" t="s">
        <v>156</v>
      </c>
      <c r="AU475" s="253" t="s">
        <v>84</v>
      </c>
      <c r="AV475" s="14" t="s">
        <v>84</v>
      </c>
      <c r="AW475" s="14" t="s">
        <v>30</v>
      </c>
      <c r="AX475" s="14" t="s">
        <v>74</v>
      </c>
      <c r="AY475" s="253" t="s">
        <v>148</v>
      </c>
    </row>
    <row r="476" s="14" customFormat="1">
      <c r="A476" s="14"/>
      <c r="B476" s="243"/>
      <c r="C476" s="244"/>
      <c r="D476" s="234" t="s">
        <v>156</v>
      </c>
      <c r="E476" s="245" t="s">
        <v>1</v>
      </c>
      <c r="F476" s="246" t="s">
        <v>432</v>
      </c>
      <c r="G476" s="244"/>
      <c r="H476" s="247">
        <v>0.047</v>
      </c>
      <c r="I476" s="248"/>
      <c r="J476" s="244"/>
      <c r="K476" s="244"/>
      <c r="L476" s="249"/>
      <c r="M476" s="250"/>
      <c r="N476" s="251"/>
      <c r="O476" s="251"/>
      <c r="P476" s="251"/>
      <c r="Q476" s="251"/>
      <c r="R476" s="251"/>
      <c r="S476" s="251"/>
      <c r="T476" s="252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3" t="s">
        <v>156</v>
      </c>
      <c r="AU476" s="253" t="s">
        <v>84</v>
      </c>
      <c r="AV476" s="14" t="s">
        <v>84</v>
      </c>
      <c r="AW476" s="14" t="s">
        <v>30</v>
      </c>
      <c r="AX476" s="14" t="s">
        <v>74</v>
      </c>
      <c r="AY476" s="253" t="s">
        <v>148</v>
      </c>
    </row>
    <row r="477" s="15" customFormat="1">
      <c r="A477" s="15"/>
      <c r="B477" s="254"/>
      <c r="C477" s="255"/>
      <c r="D477" s="234" t="s">
        <v>156</v>
      </c>
      <c r="E477" s="256" t="s">
        <v>1</v>
      </c>
      <c r="F477" s="257" t="s">
        <v>162</v>
      </c>
      <c r="G477" s="255"/>
      <c r="H477" s="258">
        <v>0.15100000000000002</v>
      </c>
      <c r="I477" s="259"/>
      <c r="J477" s="255"/>
      <c r="K477" s="255"/>
      <c r="L477" s="260"/>
      <c r="M477" s="261"/>
      <c r="N477" s="262"/>
      <c r="O477" s="262"/>
      <c r="P477" s="262"/>
      <c r="Q477" s="262"/>
      <c r="R477" s="262"/>
      <c r="S477" s="262"/>
      <c r="T477" s="263"/>
      <c r="U477" s="15"/>
      <c r="V477" s="15"/>
      <c r="W477" s="15"/>
      <c r="X477" s="15"/>
      <c r="Y477" s="15"/>
      <c r="Z477" s="15"/>
      <c r="AA477" s="15"/>
      <c r="AB477" s="15"/>
      <c r="AC477" s="15"/>
      <c r="AD477" s="15"/>
      <c r="AE477" s="15"/>
      <c r="AT477" s="264" t="s">
        <v>156</v>
      </c>
      <c r="AU477" s="264" t="s">
        <v>84</v>
      </c>
      <c r="AV477" s="15" t="s">
        <v>155</v>
      </c>
      <c r="AW477" s="15" t="s">
        <v>30</v>
      </c>
      <c r="AX477" s="15" t="s">
        <v>82</v>
      </c>
      <c r="AY477" s="264" t="s">
        <v>148</v>
      </c>
    </row>
    <row r="478" s="2" customFormat="1" ht="16.5" customHeight="1">
      <c r="A478" s="39"/>
      <c r="B478" s="40"/>
      <c r="C478" s="219" t="s">
        <v>433</v>
      </c>
      <c r="D478" s="219" t="s">
        <v>151</v>
      </c>
      <c r="E478" s="220" t="s">
        <v>434</v>
      </c>
      <c r="F478" s="221" t="s">
        <v>435</v>
      </c>
      <c r="G478" s="222" t="s">
        <v>173</v>
      </c>
      <c r="H478" s="223">
        <v>0.122</v>
      </c>
      <c r="I478" s="224"/>
      <c r="J478" s="225">
        <f>ROUND(I478*H478,2)</f>
        <v>0</v>
      </c>
      <c r="K478" s="221" t="s">
        <v>33</v>
      </c>
      <c r="L478" s="45"/>
      <c r="M478" s="226" t="s">
        <v>1</v>
      </c>
      <c r="N478" s="227" t="s">
        <v>39</v>
      </c>
      <c r="O478" s="92"/>
      <c r="P478" s="228">
        <f>O478*H478</f>
        <v>0</v>
      </c>
      <c r="Q478" s="228">
        <v>1.0627727797</v>
      </c>
      <c r="R478" s="228">
        <f>Q478*H478</f>
        <v>0.1296582791234</v>
      </c>
      <c r="S478" s="228">
        <v>0</v>
      </c>
      <c r="T478" s="229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0" t="s">
        <v>155</v>
      </c>
      <c r="AT478" s="230" t="s">
        <v>151</v>
      </c>
      <c r="AU478" s="230" t="s">
        <v>84</v>
      </c>
      <c r="AY478" s="18" t="s">
        <v>148</v>
      </c>
      <c r="BE478" s="231">
        <f>IF(N478="základní",J478,0)</f>
        <v>0</v>
      </c>
      <c r="BF478" s="231">
        <f>IF(N478="snížená",J478,0)</f>
        <v>0</v>
      </c>
      <c r="BG478" s="231">
        <f>IF(N478="zákl. přenesená",J478,0)</f>
        <v>0</v>
      </c>
      <c r="BH478" s="231">
        <f>IF(N478="sníž. přenesená",J478,0)</f>
        <v>0</v>
      </c>
      <c r="BI478" s="231">
        <f>IF(N478="nulová",J478,0)</f>
        <v>0</v>
      </c>
      <c r="BJ478" s="18" t="s">
        <v>82</v>
      </c>
      <c r="BK478" s="231">
        <f>ROUND(I478*H478,2)</f>
        <v>0</v>
      </c>
      <c r="BL478" s="18" t="s">
        <v>155</v>
      </c>
      <c r="BM478" s="230" t="s">
        <v>436</v>
      </c>
    </row>
    <row r="479" s="13" customFormat="1">
      <c r="A479" s="13"/>
      <c r="B479" s="232"/>
      <c r="C479" s="233"/>
      <c r="D479" s="234" t="s">
        <v>156</v>
      </c>
      <c r="E479" s="235" t="s">
        <v>1</v>
      </c>
      <c r="F479" s="236" t="s">
        <v>437</v>
      </c>
      <c r="G479" s="233"/>
      <c r="H479" s="235" t="s">
        <v>1</v>
      </c>
      <c r="I479" s="237"/>
      <c r="J479" s="233"/>
      <c r="K479" s="233"/>
      <c r="L479" s="238"/>
      <c r="M479" s="239"/>
      <c r="N479" s="240"/>
      <c r="O479" s="240"/>
      <c r="P479" s="240"/>
      <c r="Q479" s="240"/>
      <c r="R479" s="240"/>
      <c r="S479" s="240"/>
      <c r="T479" s="241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2" t="s">
        <v>156</v>
      </c>
      <c r="AU479" s="242" t="s">
        <v>84</v>
      </c>
      <c r="AV479" s="13" t="s">
        <v>82</v>
      </c>
      <c r="AW479" s="13" t="s">
        <v>30</v>
      </c>
      <c r="AX479" s="13" t="s">
        <v>74</v>
      </c>
      <c r="AY479" s="242" t="s">
        <v>148</v>
      </c>
    </row>
    <row r="480" s="14" customFormat="1">
      <c r="A480" s="14"/>
      <c r="B480" s="243"/>
      <c r="C480" s="244"/>
      <c r="D480" s="234" t="s">
        <v>156</v>
      </c>
      <c r="E480" s="245" t="s">
        <v>1</v>
      </c>
      <c r="F480" s="246" t="s">
        <v>438</v>
      </c>
      <c r="G480" s="244"/>
      <c r="H480" s="247">
        <v>0.087999999999999995</v>
      </c>
      <c r="I480" s="248"/>
      <c r="J480" s="244"/>
      <c r="K480" s="244"/>
      <c r="L480" s="249"/>
      <c r="M480" s="250"/>
      <c r="N480" s="251"/>
      <c r="O480" s="251"/>
      <c r="P480" s="251"/>
      <c r="Q480" s="251"/>
      <c r="R480" s="251"/>
      <c r="S480" s="251"/>
      <c r="T480" s="252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3" t="s">
        <v>156</v>
      </c>
      <c r="AU480" s="253" t="s">
        <v>84</v>
      </c>
      <c r="AV480" s="14" t="s">
        <v>84</v>
      </c>
      <c r="AW480" s="14" t="s">
        <v>30</v>
      </c>
      <c r="AX480" s="14" t="s">
        <v>74</v>
      </c>
      <c r="AY480" s="253" t="s">
        <v>148</v>
      </c>
    </row>
    <row r="481" s="13" customFormat="1">
      <c r="A481" s="13"/>
      <c r="B481" s="232"/>
      <c r="C481" s="233"/>
      <c r="D481" s="234" t="s">
        <v>156</v>
      </c>
      <c r="E481" s="235" t="s">
        <v>1</v>
      </c>
      <c r="F481" s="236" t="s">
        <v>439</v>
      </c>
      <c r="G481" s="233"/>
      <c r="H481" s="235" t="s">
        <v>1</v>
      </c>
      <c r="I481" s="237"/>
      <c r="J481" s="233"/>
      <c r="K481" s="233"/>
      <c r="L481" s="238"/>
      <c r="M481" s="239"/>
      <c r="N481" s="240"/>
      <c r="O481" s="240"/>
      <c r="P481" s="240"/>
      <c r="Q481" s="240"/>
      <c r="R481" s="240"/>
      <c r="S481" s="240"/>
      <c r="T481" s="241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2" t="s">
        <v>156</v>
      </c>
      <c r="AU481" s="242" t="s">
        <v>84</v>
      </c>
      <c r="AV481" s="13" t="s">
        <v>82</v>
      </c>
      <c r="AW481" s="13" t="s">
        <v>30</v>
      </c>
      <c r="AX481" s="13" t="s">
        <v>74</v>
      </c>
      <c r="AY481" s="242" t="s">
        <v>148</v>
      </c>
    </row>
    <row r="482" s="14" customFormat="1">
      <c r="A482" s="14"/>
      <c r="B482" s="243"/>
      <c r="C482" s="244"/>
      <c r="D482" s="234" t="s">
        <v>156</v>
      </c>
      <c r="E482" s="245" t="s">
        <v>1</v>
      </c>
      <c r="F482" s="246" t="s">
        <v>440</v>
      </c>
      <c r="G482" s="244"/>
      <c r="H482" s="247">
        <v>0.034000000000000002</v>
      </c>
      <c r="I482" s="248"/>
      <c r="J482" s="244"/>
      <c r="K482" s="244"/>
      <c r="L482" s="249"/>
      <c r="M482" s="250"/>
      <c r="N482" s="251"/>
      <c r="O482" s="251"/>
      <c r="P482" s="251"/>
      <c r="Q482" s="251"/>
      <c r="R482" s="251"/>
      <c r="S482" s="251"/>
      <c r="T482" s="252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53" t="s">
        <v>156</v>
      </c>
      <c r="AU482" s="253" t="s">
        <v>84</v>
      </c>
      <c r="AV482" s="14" t="s">
        <v>84</v>
      </c>
      <c r="AW482" s="14" t="s">
        <v>30</v>
      </c>
      <c r="AX482" s="14" t="s">
        <v>74</v>
      </c>
      <c r="AY482" s="253" t="s">
        <v>148</v>
      </c>
    </row>
    <row r="483" s="15" customFormat="1">
      <c r="A483" s="15"/>
      <c r="B483" s="254"/>
      <c r="C483" s="255"/>
      <c r="D483" s="234" t="s">
        <v>156</v>
      </c>
      <c r="E483" s="256" t="s">
        <v>1</v>
      </c>
      <c r="F483" s="257" t="s">
        <v>162</v>
      </c>
      <c r="G483" s="255"/>
      <c r="H483" s="258">
        <v>0.122</v>
      </c>
      <c r="I483" s="259"/>
      <c r="J483" s="255"/>
      <c r="K483" s="255"/>
      <c r="L483" s="260"/>
      <c r="M483" s="261"/>
      <c r="N483" s="262"/>
      <c r="O483" s="262"/>
      <c r="P483" s="262"/>
      <c r="Q483" s="262"/>
      <c r="R483" s="262"/>
      <c r="S483" s="262"/>
      <c r="T483" s="263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64" t="s">
        <v>156</v>
      </c>
      <c r="AU483" s="264" t="s">
        <v>84</v>
      </c>
      <c r="AV483" s="15" t="s">
        <v>155</v>
      </c>
      <c r="AW483" s="15" t="s">
        <v>30</v>
      </c>
      <c r="AX483" s="15" t="s">
        <v>82</v>
      </c>
      <c r="AY483" s="264" t="s">
        <v>148</v>
      </c>
    </row>
    <row r="484" s="2" customFormat="1" ht="24.15" customHeight="1">
      <c r="A484" s="39"/>
      <c r="B484" s="40"/>
      <c r="C484" s="219" t="s">
        <v>334</v>
      </c>
      <c r="D484" s="219" t="s">
        <v>151</v>
      </c>
      <c r="E484" s="220" t="s">
        <v>441</v>
      </c>
      <c r="F484" s="221" t="s">
        <v>442</v>
      </c>
      <c r="G484" s="222" t="s">
        <v>154</v>
      </c>
      <c r="H484" s="223">
        <v>108.22</v>
      </c>
      <c r="I484" s="224"/>
      <c r="J484" s="225">
        <f>ROUND(I484*H484,2)</f>
        <v>0</v>
      </c>
      <c r="K484" s="221" t="s">
        <v>33</v>
      </c>
      <c r="L484" s="45"/>
      <c r="M484" s="226" t="s">
        <v>1</v>
      </c>
      <c r="N484" s="227" t="s">
        <v>39</v>
      </c>
      <c r="O484" s="92"/>
      <c r="P484" s="228">
        <f>O484*H484</f>
        <v>0</v>
      </c>
      <c r="Q484" s="228">
        <v>0.11169999999999999</v>
      </c>
      <c r="R484" s="228">
        <f>Q484*H484</f>
        <v>12.088173999999999</v>
      </c>
      <c r="S484" s="228">
        <v>0</v>
      </c>
      <c r="T484" s="229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0" t="s">
        <v>155</v>
      </c>
      <c r="AT484" s="230" t="s">
        <v>151</v>
      </c>
      <c r="AU484" s="230" t="s">
        <v>84</v>
      </c>
      <c r="AY484" s="18" t="s">
        <v>148</v>
      </c>
      <c r="BE484" s="231">
        <f>IF(N484="základní",J484,0)</f>
        <v>0</v>
      </c>
      <c r="BF484" s="231">
        <f>IF(N484="snížená",J484,0)</f>
        <v>0</v>
      </c>
      <c r="BG484" s="231">
        <f>IF(N484="zákl. přenesená",J484,0)</f>
        <v>0</v>
      </c>
      <c r="BH484" s="231">
        <f>IF(N484="sníž. přenesená",J484,0)</f>
        <v>0</v>
      </c>
      <c r="BI484" s="231">
        <f>IF(N484="nulová",J484,0)</f>
        <v>0</v>
      </c>
      <c r="BJ484" s="18" t="s">
        <v>82</v>
      </c>
      <c r="BK484" s="231">
        <f>ROUND(I484*H484,2)</f>
        <v>0</v>
      </c>
      <c r="BL484" s="18" t="s">
        <v>155</v>
      </c>
      <c r="BM484" s="230" t="s">
        <v>443</v>
      </c>
    </row>
    <row r="485" s="13" customFormat="1">
      <c r="A485" s="13"/>
      <c r="B485" s="232"/>
      <c r="C485" s="233"/>
      <c r="D485" s="234" t="s">
        <v>156</v>
      </c>
      <c r="E485" s="235" t="s">
        <v>1</v>
      </c>
      <c r="F485" s="236" t="s">
        <v>437</v>
      </c>
      <c r="G485" s="233"/>
      <c r="H485" s="235" t="s">
        <v>1</v>
      </c>
      <c r="I485" s="237"/>
      <c r="J485" s="233"/>
      <c r="K485" s="233"/>
      <c r="L485" s="238"/>
      <c r="M485" s="239"/>
      <c r="N485" s="240"/>
      <c r="O485" s="240"/>
      <c r="P485" s="240"/>
      <c r="Q485" s="240"/>
      <c r="R485" s="240"/>
      <c r="S485" s="240"/>
      <c r="T485" s="241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2" t="s">
        <v>156</v>
      </c>
      <c r="AU485" s="242" t="s">
        <v>84</v>
      </c>
      <c r="AV485" s="13" t="s">
        <v>82</v>
      </c>
      <c r="AW485" s="13" t="s">
        <v>30</v>
      </c>
      <c r="AX485" s="13" t="s">
        <v>74</v>
      </c>
      <c r="AY485" s="242" t="s">
        <v>148</v>
      </c>
    </row>
    <row r="486" s="14" customFormat="1">
      <c r="A486" s="14"/>
      <c r="B486" s="243"/>
      <c r="C486" s="244"/>
      <c r="D486" s="234" t="s">
        <v>156</v>
      </c>
      <c r="E486" s="245" t="s">
        <v>1</v>
      </c>
      <c r="F486" s="246" t="s">
        <v>444</v>
      </c>
      <c r="G486" s="244"/>
      <c r="H486" s="247">
        <v>36.310000000000002</v>
      </c>
      <c r="I486" s="248"/>
      <c r="J486" s="244"/>
      <c r="K486" s="244"/>
      <c r="L486" s="249"/>
      <c r="M486" s="250"/>
      <c r="N486" s="251"/>
      <c r="O486" s="251"/>
      <c r="P486" s="251"/>
      <c r="Q486" s="251"/>
      <c r="R486" s="251"/>
      <c r="S486" s="251"/>
      <c r="T486" s="252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3" t="s">
        <v>156</v>
      </c>
      <c r="AU486" s="253" t="s">
        <v>84</v>
      </c>
      <c r="AV486" s="14" t="s">
        <v>84</v>
      </c>
      <c r="AW486" s="14" t="s">
        <v>30</v>
      </c>
      <c r="AX486" s="14" t="s">
        <v>74</v>
      </c>
      <c r="AY486" s="253" t="s">
        <v>148</v>
      </c>
    </row>
    <row r="487" s="13" customFormat="1">
      <c r="A487" s="13"/>
      <c r="B487" s="232"/>
      <c r="C487" s="233"/>
      <c r="D487" s="234" t="s">
        <v>156</v>
      </c>
      <c r="E487" s="235" t="s">
        <v>1</v>
      </c>
      <c r="F487" s="236" t="s">
        <v>439</v>
      </c>
      <c r="G487" s="233"/>
      <c r="H487" s="235" t="s">
        <v>1</v>
      </c>
      <c r="I487" s="237"/>
      <c r="J487" s="233"/>
      <c r="K487" s="233"/>
      <c r="L487" s="238"/>
      <c r="M487" s="239"/>
      <c r="N487" s="240"/>
      <c r="O487" s="240"/>
      <c r="P487" s="240"/>
      <c r="Q487" s="240"/>
      <c r="R487" s="240"/>
      <c r="S487" s="240"/>
      <c r="T487" s="241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2" t="s">
        <v>156</v>
      </c>
      <c r="AU487" s="242" t="s">
        <v>84</v>
      </c>
      <c r="AV487" s="13" t="s">
        <v>82</v>
      </c>
      <c r="AW487" s="13" t="s">
        <v>30</v>
      </c>
      <c r="AX487" s="13" t="s">
        <v>74</v>
      </c>
      <c r="AY487" s="242" t="s">
        <v>148</v>
      </c>
    </row>
    <row r="488" s="14" customFormat="1">
      <c r="A488" s="14"/>
      <c r="B488" s="243"/>
      <c r="C488" s="244"/>
      <c r="D488" s="234" t="s">
        <v>156</v>
      </c>
      <c r="E488" s="245" t="s">
        <v>1</v>
      </c>
      <c r="F488" s="246" t="s">
        <v>445</v>
      </c>
      <c r="G488" s="244"/>
      <c r="H488" s="247">
        <v>14.24</v>
      </c>
      <c r="I488" s="248"/>
      <c r="J488" s="244"/>
      <c r="K488" s="244"/>
      <c r="L488" s="249"/>
      <c r="M488" s="250"/>
      <c r="N488" s="251"/>
      <c r="O488" s="251"/>
      <c r="P488" s="251"/>
      <c r="Q488" s="251"/>
      <c r="R488" s="251"/>
      <c r="S488" s="251"/>
      <c r="T488" s="252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3" t="s">
        <v>156</v>
      </c>
      <c r="AU488" s="253" t="s">
        <v>84</v>
      </c>
      <c r="AV488" s="14" t="s">
        <v>84</v>
      </c>
      <c r="AW488" s="14" t="s">
        <v>30</v>
      </c>
      <c r="AX488" s="14" t="s">
        <v>74</v>
      </c>
      <c r="AY488" s="253" t="s">
        <v>148</v>
      </c>
    </row>
    <row r="489" s="16" customFormat="1">
      <c r="A489" s="16"/>
      <c r="B489" s="265"/>
      <c r="C489" s="266"/>
      <c r="D489" s="234" t="s">
        <v>156</v>
      </c>
      <c r="E489" s="267" t="s">
        <v>1</v>
      </c>
      <c r="F489" s="268" t="s">
        <v>178</v>
      </c>
      <c r="G489" s="266"/>
      <c r="H489" s="269">
        <v>50.550000000000004</v>
      </c>
      <c r="I489" s="270"/>
      <c r="J489" s="266"/>
      <c r="K489" s="266"/>
      <c r="L489" s="271"/>
      <c r="M489" s="272"/>
      <c r="N489" s="273"/>
      <c r="O489" s="273"/>
      <c r="P489" s="273"/>
      <c r="Q489" s="273"/>
      <c r="R489" s="273"/>
      <c r="S489" s="273"/>
      <c r="T489" s="274"/>
      <c r="U489" s="16"/>
      <c r="V489" s="16"/>
      <c r="W489" s="16"/>
      <c r="X489" s="16"/>
      <c r="Y489" s="16"/>
      <c r="Z489" s="16"/>
      <c r="AA489" s="16"/>
      <c r="AB489" s="16"/>
      <c r="AC489" s="16"/>
      <c r="AD489" s="16"/>
      <c r="AE489" s="16"/>
      <c r="AT489" s="275" t="s">
        <v>156</v>
      </c>
      <c r="AU489" s="275" t="s">
        <v>84</v>
      </c>
      <c r="AV489" s="16" t="s">
        <v>149</v>
      </c>
      <c r="AW489" s="16" t="s">
        <v>30</v>
      </c>
      <c r="AX489" s="16" t="s">
        <v>74</v>
      </c>
      <c r="AY489" s="275" t="s">
        <v>148</v>
      </c>
    </row>
    <row r="490" s="13" customFormat="1">
      <c r="A490" s="13"/>
      <c r="B490" s="232"/>
      <c r="C490" s="233"/>
      <c r="D490" s="234" t="s">
        <v>156</v>
      </c>
      <c r="E490" s="235" t="s">
        <v>1</v>
      </c>
      <c r="F490" s="236" t="s">
        <v>446</v>
      </c>
      <c r="G490" s="233"/>
      <c r="H490" s="235" t="s">
        <v>1</v>
      </c>
      <c r="I490" s="237"/>
      <c r="J490" s="233"/>
      <c r="K490" s="233"/>
      <c r="L490" s="238"/>
      <c r="M490" s="239"/>
      <c r="N490" s="240"/>
      <c r="O490" s="240"/>
      <c r="P490" s="240"/>
      <c r="Q490" s="240"/>
      <c r="R490" s="240"/>
      <c r="S490" s="240"/>
      <c r="T490" s="241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2" t="s">
        <v>156</v>
      </c>
      <c r="AU490" s="242" t="s">
        <v>84</v>
      </c>
      <c r="AV490" s="13" t="s">
        <v>82</v>
      </c>
      <c r="AW490" s="13" t="s">
        <v>30</v>
      </c>
      <c r="AX490" s="13" t="s">
        <v>74</v>
      </c>
      <c r="AY490" s="242" t="s">
        <v>148</v>
      </c>
    </row>
    <row r="491" s="14" customFormat="1">
      <c r="A491" s="14"/>
      <c r="B491" s="243"/>
      <c r="C491" s="244"/>
      <c r="D491" s="234" t="s">
        <v>156</v>
      </c>
      <c r="E491" s="245" t="s">
        <v>1</v>
      </c>
      <c r="F491" s="246" t="s">
        <v>447</v>
      </c>
      <c r="G491" s="244"/>
      <c r="H491" s="247">
        <v>28.530000000000001</v>
      </c>
      <c r="I491" s="248"/>
      <c r="J491" s="244"/>
      <c r="K491" s="244"/>
      <c r="L491" s="249"/>
      <c r="M491" s="250"/>
      <c r="N491" s="251"/>
      <c r="O491" s="251"/>
      <c r="P491" s="251"/>
      <c r="Q491" s="251"/>
      <c r="R491" s="251"/>
      <c r="S491" s="251"/>
      <c r="T491" s="252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3" t="s">
        <v>156</v>
      </c>
      <c r="AU491" s="253" t="s">
        <v>84</v>
      </c>
      <c r="AV491" s="14" t="s">
        <v>84</v>
      </c>
      <c r="AW491" s="14" t="s">
        <v>30</v>
      </c>
      <c r="AX491" s="14" t="s">
        <v>74</v>
      </c>
      <c r="AY491" s="253" t="s">
        <v>148</v>
      </c>
    </row>
    <row r="492" s="13" customFormat="1">
      <c r="A492" s="13"/>
      <c r="B492" s="232"/>
      <c r="C492" s="233"/>
      <c r="D492" s="234" t="s">
        <v>156</v>
      </c>
      <c r="E492" s="235" t="s">
        <v>1</v>
      </c>
      <c r="F492" s="236" t="s">
        <v>448</v>
      </c>
      <c r="G492" s="233"/>
      <c r="H492" s="235" t="s">
        <v>1</v>
      </c>
      <c r="I492" s="237"/>
      <c r="J492" s="233"/>
      <c r="K492" s="233"/>
      <c r="L492" s="238"/>
      <c r="M492" s="239"/>
      <c r="N492" s="240"/>
      <c r="O492" s="240"/>
      <c r="P492" s="240"/>
      <c r="Q492" s="240"/>
      <c r="R492" s="240"/>
      <c r="S492" s="240"/>
      <c r="T492" s="241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2" t="s">
        <v>156</v>
      </c>
      <c r="AU492" s="242" t="s">
        <v>84</v>
      </c>
      <c r="AV492" s="13" t="s">
        <v>82</v>
      </c>
      <c r="AW492" s="13" t="s">
        <v>30</v>
      </c>
      <c r="AX492" s="13" t="s">
        <v>74</v>
      </c>
      <c r="AY492" s="242" t="s">
        <v>148</v>
      </c>
    </row>
    <row r="493" s="14" customFormat="1">
      <c r="A493" s="14"/>
      <c r="B493" s="243"/>
      <c r="C493" s="244"/>
      <c r="D493" s="234" t="s">
        <v>156</v>
      </c>
      <c r="E493" s="245" t="s">
        <v>1</v>
      </c>
      <c r="F493" s="246" t="s">
        <v>449</v>
      </c>
      <c r="G493" s="244"/>
      <c r="H493" s="247">
        <v>29.140000000000001</v>
      </c>
      <c r="I493" s="248"/>
      <c r="J493" s="244"/>
      <c r="K493" s="244"/>
      <c r="L493" s="249"/>
      <c r="M493" s="250"/>
      <c r="N493" s="251"/>
      <c r="O493" s="251"/>
      <c r="P493" s="251"/>
      <c r="Q493" s="251"/>
      <c r="R493" s="251"/>
      <c r="S493" s="251"/>
      <c r="T493" s="252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3" t="s">
        <v>156</v>
      </c>
      <c r="AU493" s="253" t="s">
        <v>84</v>
      </c>
      <c r="AV493" s="14" t="s">
        <v>84</v>
      </c>
      <c r="AW493" s="14" t="s">
        <v>30</v>
      </c>
      <c r="AX493" s="14" t="s">
        <v>74</v>
      </c>
      <c r="AY493" s="253" t="s">
        <v>148</v>
      </c>
    </row>
    <row r="494" s="16" customFormat="1">
      <c r="A494" s="16"/>
      <c r="B494" s="265"/>
      <c r="C494" s="266"/>
      <c r="D494" s="234" t="s">
        <v>156</v>
      </c>
      <c r="E494" s="267" t="s">
        <v>1</v>
      </c>
      <c r="F494" s="268" t="s">
        <v>178</v>
      </c>
      <c r="G494" s="266"/>
      <c r="H494" s="269">
        <v>57.670000000000002</v>
      </c>
      <c r="I494" s="270"/>
      <c r="J494" s="266"/>
      <c r="K494" s="266"/>
      <c r="L494" s="271"/>
      <c r="M494" s="272"/>
      <c r="N494" s="273"/>
      <c r="O494" s="273"/>
      <c r="P494" s="273"/>
      <c r="Q494" s="273"/>
      <c r="R494" s="273"/>
      <c r="S494" s="273"/>
      <c r="T494" s="274"/>
      <c r="U494" s="16"/>
      <c r="V494" s="16"/>
      <c r="W494" s="16"/>
      <c r="X494" s="16"/>
      <c r="Y494" s="16"/>
      <c r="Z494" s="16"/>
      <c r="AA494" s="16"/>
      <c r="AB494" s="16"/>
      <c r="AC494" s="16"/>
      <c r="AD494" s="16"/>
      <c r="AE494" s="16"/>
      <c r="AT494" s="275" t="s">
        <v>156</v>
      </c>
      <c r="AU494" s="275" t="s">
        <v>84</v>
      </c>
      <c r="AV494" s="16" t="s">
        <v>149</v>
      </c>
      <c r="AW494" s="16" t="s">
        <v>30</v>
      </c>
      <c r="AX494" s="16" t="s">
        <v>74</v>
      </c>
      <c r="AY494" s="275" t="s">
        <v>148</v>
      </c>
    </row>
    <row r="495" s="15" customFormat="1">
      <c r="A495" s="15"/>
      <c r="B495" s="254"/>
      <c r="C495" s="255"/>
      <c r="D495" s="234" t="s">
        <v>156</v>
      </c>
      <c r="E495" s="256" t="s">
        <v>1</v>
      </c>
      <c r="F495" s="257" t="s">
        <v>162</v>
      </c>
      <c r="G495" s="255"/>
      <c r="H495" s="258">
        <v>108.22000000000001</v>
      </c>
      <c r="I495" s="259"/>
      <c r="J495" s="255"/>
      <c r="K495" s="255"/>
      <c r="L495" s="260"/>
      <c r="M495" s="261"/>
      <c r="N495" s="262"/>
      <c r="O495" s="262"/>
      <c r="P495" s="262"/>
      <c r="Q495" s="262"/>
      <c r="R495" s="262"/>
      <c r="S495" s="262"/>
      <c r="T495" s="263"/>
      <c r="U495" s="15"/>
      <c r="V495" s="15"/>
      <c r="W495" s="15"/>
      <c r="X495" s="15"/>
      <c r="Y495" s="15"/>
      <c r="Z495" s="15"/>
      <c r="AA495" s="15"/>
      <c r="AB495" s="15"/>
      <c r="AC495" s="15"/>
      <c r="AD495" s="15"/>
      <c r="AE495" s="15"/>
      <c r="AT495" s="264" t="s">
        <v>156</v>
      </c>
      <c r="AU495" s="264" t="s">
        <v>84</v>
      </c>
      <c r="AV495" s="15" t="s">
        <v>155</v>
      </c>
      <c r="AW495" s="15" t="s">
        <v>30</v>
      </c>
      <c r="AX495" s="15" t="s">
        <v>82</v>
      </c>
      <c r="AY495" s="264" t="s">
        <v>148</v>
      </c>
    </row>
    <row r="496" s="2" customFormat="1" ht="16.5" customHeight="1">
      <c r="A496" s="39"/>
      <c r="B496" s="40"/>
      <c r="C496" s="219" t="s">
        <v>450</v>
      </c>
      <c r="D496" s="219" t="s">
        <v>151</v>
      </c>
      <c r="E496" s="220" t="s">
        <v>451</v>
      </c>
      <c r="F496" s="221" t="s">
        <v>452</v>
      </c>
      <c r="G496" s="222" t="s">
        <v>154</v>
      </c>
      <c r="H496" s="223">
        <v>122.45999999999999</v>
      </c>
      <c r="I496" s="224"/>
      <c r="J496" s="225">
        <f>ROUND(I496*H496,2)</f>
        <v>0</v>
      </c>
      <c r="K496" s="221" t="s">
        <v>33</v>
      </c>
      <c r="L496" s="45"/>
      <c r="M496" s="226" t="s">
        <v>1</v>
      </c>
      <c r="N496" s="227" t="s">
        <v>39</v>
      </c>
      <c r="O496" s="92"/>
      <c r="P496" s="228">
        <f>O496*H496</f>
        <v>0</v>
      </c>
      <c r="Q496" s="228">
        <v>0.00013200000000000001</v>
      </c>
      <c r="R496" s="228">
        <f>Q496*H496</f>
        <v>0.01616472</v>
      </c>
      <c r="S496" s="228">
        <v>0</v>
      </c>
      <c r="T496" s="229">
        <f>S496*H496</f>
        <v>0</v>
      </c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R496" s="230" t="s">
        <v>155</v>
      </c>
      <c r="AT496" s="230" t="s">
        <v>151</v>
      </c>
      <c r="AU496" s="230" t="s">
        <v>84</v>
      </c>
      <c r="AY496" s="18" t="s">
        <v>148</v>
      </c>
      <c r="BE496" s="231">
        <f>IF(N496="základní",J496,0)</f>
        <v>0</v>
      </c>
      <c r="BF496" s="231">
        <f>IF(N496="snížená",J496,0)</f>
        <v>0</v>
      </c>
      <c r="BG496" s="231">
        <f>IF(N496="zákl. přenesená",J496,0)</f>
        <v>0</v>
      </c>
      <c r="BH496" s="231">
        <f>IF(N496="sníž. přenesená",J496,0)</f>
        <v>0</v>
      </c>
      <c r="BI496" s="231">
        <f>IF(N496="nulová",J496,0)</f>
        <v>0</v>
      </c>
      <c r="BJ496" s="18" t="s">
        <v>82</v>
      </c>
      <c r="BK496" s="231">
        <f>ROUND(I496*H496,2)</f>
        <v>0</v>
      </c>
      <c r="BL496" s="18" t="s">
        <v>155</v>
      </c>
      <c r="BM496" s="230" t="s">
        <v>453</v>
      </c>
    </row>
    <row r="497" s="13" customFormat="1">
      <c r="A497" s="13"/>
      <c r="B497" s="232"/>
      <c r="C497" s="233"/>
      <c r="D497" s="234" t="s">
        <v>156</v>
      </c>
      <c r="E497" s="235" t="s">
        <v>1</v>
      </c>
      <c r="F497" s="236" t="s">
        <v>437</v>
      </c>
      <c r="G497" s="233"/>
      <c r="H497" s="235" t="s">
        <v>1</v>
      </c>
      <c r="I497" s="237"/>
      <c r="J497" s="233"/>
      <c r="K497" s="233"/>
      <c r="L497" s="238"/>
      <c r="M497" s="239"/>
      <c r="N497" s="240"/>
      <c r="O497" s="240"/>
      <c r="P497" s="240"/>
      <c r="Q497" s="240"/>
      <c r="R497" s="240"/>
      <c r="S497" s="240"/>
      <c r="T497" s="241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42" t="s">
        <v>156</v>
      </c>
      <c r="AU497" s="242" t="s">
        <v>84</v>
      </c>
      <c r="AV497" s="13" t="s">
        <v>82</v>
      </c>
      <c r="AW497" s="13" t="s">
        <v>30</v>
      </c>
      <c r="AX497" s="13" t="s">
        <v>74</v>
      </c>
      <c r="AY497" s="242" t="s">
        <v>148</v>
      </c>
    </row>
    <row r="498" s="14" customFormat="1">
      <c r="A498" s="14"/>
      <c r="B498" s="243"/>
      <c r="C498" s="244"/>
      <c r="D498" s="234" t="s">
        <v>156</v>
      </c>
      <c r="E498" s="245" t="s">
        <v>1</v>
      </c>
      <c r="F498" s="246" t="s">
        <v>444</v>
      </c>
      <c r="G498" s="244"/>
      <c r="H498" s="247">
        <v>36.310000000000002</v>
      </c>
      <c r="I498" s="248"/>
      <c r="J498" s="244"/>
      <c r="K498" s="244"/>
      <c r="L498" s="249"/>
      <c r="M498" s="250"/>
      <c r="N498" s="251"/>
      <c r="O498" s="251"/>
      <c r="P498" s="251"/>
      <c r="Q498" s="251"/>
      <c r="R498" s="251"/>
      <c r="S498" s="251"/>
      <c r="T498" s="252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3" t="s">
        <v>156</v>
      </c>
      <c r="AU498" s="253" t="s">
        <v>84</v>
      </c>
      <c r="AV498" s="14" t="s">
        <v>84</v>
      </c>
      <c r="AW498" s="14" t="s">
        <v>30</v>
      </c>
      <c r="AX498" s="14" t="s">
        <v>74</v>
      </c>
      <c r="AY498" s="253" t="s">
        <v>148</v>
      </c>
    </row>
    <row r="499" s="13" customFormat="1">
      <c r="A499" s="13"/>
      <c r="B499" s="232"/>
      <c r="C499" s="233"/>
      <c r="D499" s="234" t="s">
        <v>156</v>
      </c>
      <c r="E499" s="235" t="s">
        <v>1</v>
      </c>
      <c r="F499" s="236" t="s">
        <v>454</v>
      </c>
      <c r="G499" s="233"/>
      <c r="H499" s="235" t="s">
        <v>1</v>
      </c>
      <c r="I499" s="237"/>
      <c r="J499" s="233"/>
      <c r="K499" s="233"/>
      <c r="L499" s="238"/>
      <c r="M499" s="239"/>
      <c r="N499" s="240"/>
      <c r="O499" s="240"/>
      <c r="P499" s="240"/>
      <c r="Q499" s="240"/>
      <c r="R499" s="240"/>
      <c r="S499" s="240"/>
      <c r="T499" s="241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42" t="s">
        <v>156</v>
      </c>
      <c r="AU499" s="242" t="s">
        <v>84</v>
      </c>
      <c r="AV499" s="13" t="s">
        <v>82</v>
      </c>
      <c r="AW499" s="13" t="s">
        <v>30</v>
      </c>
      <c r="AX499" s="13" t="s">
        <v>74</v>
      </c>
      <c r="AY499" s="242" t="s">
        <v>148</v>
      </c>
    </row>
    <row r="500" s="14" customFormat="1">
      <c r="A500" s="14"/>
      <c r="B500" s="243"/>
      <c r="C500" s="244"/>
      <c r="D500" s="234" t="s">
        <v>156</v>
      </c>
      <c r="E500" s="245" t="s">
        <v>1</v>
      </c>
      <c r="F500" s="246" t="s">
        <v>455</v>
      </c>
      <c r="G500" s="244"/>
      <c r="H500" s="247">
        <v>28.48</v>
      </c>
      <c r="I500" s="248"/>
      <c r="J500" s="244"/>
      <c r="K500" s="244"/>
      <c r="L500" s="249"/>
      <c r="M500" s="250"/>
      <c r="N500" s="251"/>
      <c r="O500" s="251"/>
      <c r="P500" s="251"/>
      <c r="Q500" s="251"/>
      <c r="R500" s="251"/>
      <c r="S500" s="251"/>
      <c r="T500" s="252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3" t="s">
        <v>156</v>
      </c>
      <c r="AU500" s="253" t="s">
        <v>84</v>
      </c>
      <c r="AV500" s="14" t="s">
        <v>84</v>
      </c>
      <c r="AW500" s="14" t="s">
        <v>30</v>
      </c>
      <c r="AX500" s="14" t="s">
        <v>74</v>
      </c>
      <c r="AY500" s="253" t="s">
        <v>148</v>
      </c>
    </row>
    <row r="501" s="16" customFormat="1">
      <c r="A501" s="16"/>
      <c r="B501" s="265"/>
      <c r="C501" s="266"/>
      <c r="D501" s="234" t="s">
        <v>156</v>
      </c>
      <c r="E501" s="267" t="s">
        <v>1</v>
      </c>
      <c r="F501" s="268" t="s">
        <v>178</v>
      </c>
      <c r="G501" s="266"/>
      <c r="H501" s="269">
        <v>64.790000000000006</v>
      </c>
      <c r="I501" s="270"/>
      <c r="J501" s="266"/>
      <c r="K501" s="266"/>
      <c r="L501" s="271"/>
      <c r="M501" s="272"/>
      <c r="N501" s="273"/>
      <c r="O501" s="273"/>
      <c r="P501" s="273"/>
      <c r="Q501" s="273"/>
      <c r="R501" s="273"/>
      <c r="S501" s="273"/>
      <c r="T501" s="274"/>
      <c r="U501" s="16"/>
      <c r="V501" s="16"/>
      <c r="W501" s="16"/>
      <c r="X501" s="16"/>
      <c r="Y501" s="16"/>
      <c r="Z501" s="16"/>
      <c r="AA501" s="16"/>
      <c r="AB501" s="16"/>
      <c r="AC501" s="16"/>
      <c r="AD501" s="16"/>
      <c r="AE501" s="16"/>
      <c r="AT501" s="275" t="s">
        <v>156</v>
      </c>
      <c r="AU501" s="275" t="s">
        <v>84</v>
      </c>
      <c r="AV501" s="16" t="s">
        <v>149</v>
      </c>
      <c r="AW501" s="16" t="s">
        <v>30</v>
      </c>
      <c r="AX501" s="16" t="s">
        <v>74</v>
      </c>
      <c r="AY501" s="275" t="s">
        <v>148</v>
      </c>
    </row>
    <row r="502" s="13" customFormat="1">
      <c r="A502" s="13"/>
      <c r="B502" s="232"/>
      <c r="C502" s="233"/>
      <c r="D502" s="234" t="s">
        <v>156</v>
      </c>
      <c r="E502" s="235" t="s">
        <v>1</v>
      </c>
      <c r="F502" s="236" t="s">
        <v>446</v>
      </c>
      <c r="G502" s="233"/>
      <c r="H502" s="235" t="s">
        <v>1</v>
      </c>
      <c r="I502" s="237"/>
      <c r="J502" s="233"/>
      <c r="K502" s="233"/>
      <c r="L502" s="238"/>
      <c r="M502" s="239"/>
      <c r="N502" s="240"/>
      <c r="O502" s="240"/>
      <c r="P502" s="240"/>
      <c r="Q502" s="240"/>
      <c r="R502" s="240"/>
      <c r="S502" s="240"/>
      <c r="T502" s="241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2" t="s">
        <v>156</v>
      </c>
      <c r="AU502" s="242" t="s">
        <v>84</v>
      </c>
      <c r="AV502" s="13" t="s">
        <v>82</v>
      </c>
      <c r="AW502" s="13" t="s">
        <v>30</v>
      </c>
      <c r="AX502" s="13" t="s">
        <v>74</v>
      </c>
      <c r="AY502" s="242" t="s">
        <v>148</v>
      </c>
    </row>
    <row r="503" s="14" customFormat="1">
      <c r="A503" s="14"/>
      <c r="B503" s="243"/>
      <c r="C503" s="244"/>
      <c r="D503" s="234" t="s">
        <v>156</v>
      </c>
      <c r="E503" s="245" t="s">
        <v>1</v>
      </c>
      <c r="F503" s="246" t="s">
        <v>447</v>
      </c>
      <c r="G503" s="244"/>
      <c r="H503" s="247">
        <v>28.530000000000001</v>
      </c>
      <c r="I503" s="248"/>
      <c r="J503" s="244"/>
      <c r="K503" s="244"/>
      <c r="L503" s="249"/>
      <c r="M503" s="250"/>
      <c r="N503" s="251"/>
      <c r="O503" s="251"/>
      <c r="P503" s="251"/>
      <c r="Q503" s="251"/>
      <c r="R503" s="251"/>
      <c r="S503" s="251"/>
      <c r="T503" s="252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3" t="s">
        <v>156</v>
      </c>
      <c r="AU503" s="253" t="s">
        <v>84</v>
      </c>
      <c r="AV503" s="14" t="s">
        <v>84</v>
      </c>
      <c r="AW503" s="14" t="s">
        <v>30</v>
      </c>
      <c r="AX503" s="14" t="s">
        <v>74</v>
      </c>
      <c r="AY503" s="253" t="s">
        <v>148</v>
      </c>
    </row>
    <row r="504" s="13" customFormat="1">
      <c r="A504" s="13"/>
      <c r="B504" s="232"/>
      <c r="C504" s="233"/>
      <c r="D504" s="234" t="s">
        <v>156</v>
      </c>
      <c r="E504" s="235" t="s">
        <v>1</v>
      </c>
      <c r="F504" s="236" t="s">
        <v>448</v>
      </c>
      <c r="G504" s="233"/>
      <c r="H504" s="235" t="s">
        <v>1</v>
      </c>
      <c r="I504" s="237"/>
      <c r="J504" s="233"/>
      <c r="K504" s="233"/>
      <c r="L504" s="238"/>
      <c r="M504" s="239"/>
      <c r="N504" s="240"/>
      <c r="O504" s="240"/>
      <c r="P504" s="240"/>
      <c r="Q504" s="240"/>
      <c r="R504" s="240"/>
      <c r="S504" s="240"/>
      <c r="T504" s="241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2" t="s">
        <v>156</v>
      </c>
      <c r="AU504" s="242" t="s">
        <v>84</v>
      </c>
      <c r="AV504" s="13" t="s">
        <v>82</v>
      </c>
      <c r="AW504" s="13" t="s">
        <v>30</v>
      </c>
      <c r="AX504" s="13" t="s">
        <v>74</v>
      </c>
      <c r="AY504" s="242" t="s">
        <v>148</v>
      </c>
    </row>
    <row r="505" s="14" customFormat="1">
      <c r="A505" s="14"/>
      <c r="B505" s="243"/>
      <c r="C505" s="244"/>
      <c r="D505" s="234" t="s">
        <v>156</v>
      </c>
      <c r="E505" s="245" t="s">
        <v>1</v>
      </c>
      <c r="F505" s="246" t="s">
        <v>449</v>
      </c>
      <c r="G505" s="244"/>
      <c r="H505" s="247">
        <v>29.140000000000001</v>
      </c>
      <c r="I505" s="248"/>
      <c r="J505" s="244"/>
      <c r="K505" s="244"/>
      <c r="L505" s="249"/>
      <c r="M505" s="250"/>
      <c r="N505" s="251"/>
      <c r="O505" s="251"/>
      <c r="P505" s="251"/>
      <c r="Q505" s="251"/>
      <c r="R505" s="251"/>
      <c r="S505" s="251"/>
      <c r="T505" s="252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3" t="s">
        <v>156</v>
      </c>
      <c r="AU505" s="253" t="s">
        <v>84</v>
      </c>
      <c r="AV505" s="14" t="s">
        <v>84</v>
      </c>
      <c r="AW505" s="14" t="s">
        <v>30</v>
      </c>
      <c r="AX505" s="14" t="s">
        <v>74</v>
      </c>
      <c r="AY505" s="253" t="s">
        <v>148</v>
      </c>
    </row>
    <row r="506" s="16" customFormat="1">
      <c r="A506" s="16"/>
      <c r="B506" s="265"/>
      <c r="C506" s="266"/>
      <c r="D506" s="234" t="s">
        <v>156</v>
      </c>
      <c r="E506" s="267" t="s">
        <v>1</v>
      </c>
      <c r="F506" s="268" t="s">
        <v>178</v>
      </c>
      <c r="G506" s="266"/>
      <c r="H506" s="269">
        <v>57.670000000000002</v>
      </c>
      <c r="I506" s="270"/>
      <c r="J506" s="266"/>
      <c r="K506" s="266"/>
      <c r="L506" s="271"/>
      <c r="M506" s="272"/>
      <c r="N506" s="273"/>
      <c r="O506" s="273"/>
      <c r="P506" s="273"/>
      <c r="Q506" s="273"/>
      <c r="R506" s="273"/>
      <c r="S506" s="273"/>
      <c r="T506" s="274"/>
      <c r="U506" s="16"/>
      <c r="V506" s="16"/>
      <c r="W506" s="16"/>
      <c r="X506" s="16"/>
      <c r="Y506" s="16"/>
      <c r="Z506" s="16"/>
      <c r="AA506" s="16"/>
      <c r="AB506" s="16"/>
      <c r="AC506" s="16"/>
      <c r="AD506" s="16"/>
      <c r="AE506" s="16"/>
      <c r="AT506" s="275" t="s">
        <v>156</v>
      </c>
      <c r="AU506" s="275" t="s">
        <v>84</v>
      </c>
      <c r="AV506" s="16" t="s">
        <v>149</v>
      </c>
      <c r="AW506" s="16" t="s">
        <v>30</v>
      </c>
      <c r="AX506" s="16" t="s">
        <v>74</v>
      </c>
      <c r="AY506" s="275" t="s">
        <v>148</v>
      </c>
    </row>
    <row r="507" s="15" customFormat="1">
      <c r="A507" s="15"/>
      <c r="B507" s="254"/>
      <c r="C507" s="255"/>
      <c r="D507" s="234" t="s">
        <v>156</v>
      </c>
      <c r="E507" s="256" t="s">
        <v>1</v>
      </c>
      <c r="F507" s="257" t="s">
        <v>162</v>
      </c>
      <c r="G507" s="255"/>
      <c r="H507" s="258">
        <v>122.46000000000001</v>
      </c>
      <c r="I507" s="259"/>
      <c r="J507" s="255"/>
      <c r="K507" s="255"/>
      <c r="L507" s="260"/>
      <c r="M507" s="261"/>
      <c r="N507" s="262"/>
      <c r="O507" s="262"/>
      <c r="P507" s="262"/>
      <c r="Q507" s="262"/>
      <c r="R507" s="262"/>
      <c r="S507" s="262"/>
      <c r="T507" s="263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64" t="s">
        <v>156</v>
      </c>
      <c r="AU507" s="264" t="s">
        <v>84</v>
      </c>
      <c r="AV507" s="15" t="s">
        <v>155</v>
      </c>
      <c r="AW507" s="15" t="s">
        <v>30</v>
      </c>
      <c r="AX507" s="15" t="s">
        <v>82</v>
      </c>
      <c r="AY507" s="264" t="s">
        <v>148</v>
      </c>
    </row>
    <row r="508" s="2" customFormat="1" ht="24.15" customHeight="1">
      <c r="A508" s="39"/>
      <c r="B508" s="40"/>
      <c r="C508" s="219" t="s">
        <v>351</v>
      </c>
      <c r="D508" s="219" t="s">
        <v>151</v>
      </c>
      <c r="E508" s="220" t="s">
        <v>456</v>
      </c>
      <c r="F508" s="221" t="s">
        <v>457</v>
      </c>
      <c r="G508" s="222" t="s">
        <v>154</v>
      </c>
      <c r="H508" s="223">
        <v>14.24</v>
      </c>
      <c r="I508" s="224"/>
      <c r="J508" s="225">
        <f>ROUND(I508*H508,2)</f>
        <v>0</v>
      </c>
      <c r="K508" s="221" t="s">
        <v>33</v>
      </c>
      <c r="L508" s="45"/>
      <c r="M508" s="226" t="s">
        <v>1</v>
      </c>
      <c r="N508" s="227" t="s">
        <v>39</v>
      </c>
      <c r="O508" s="92"/>
      <c r="P508" s="228">
        <f>O508*H508</f>
        <v>0</v>
      </c>
      <c r="Q508" s="228">
        <v>0.0094500000000000001</v>
      </c>
      <c r="R508" s="228">
        <f>Q508*H508</f>
        <v>0.13456799999999999</v>
      </c>
      <c r="S508" s="228">
        <v>0</v>
      </c>
      <c r="T508" s="229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0" t="s">
        <v>155</v>
      </c>
      <c r="AT508" s="230" t="s">
        <v>151</v>
      </c>
      <c r="AU508" s="230" t="s">
        <v>84</v>
      </c>
      <c r="AY508" s="18" t="s">
        <v>148</v>
      </c>
      <c r="BE508" s="231">
        <f>IF(N508="základní",J508,0)</f>
        <v>0</v>
      </c>
      <c r="BF508" s="231">
        <f>IF(N508="snížená",J508,0)</f>
        <v>0</v>
      </c>
      <c r="BG508" s="231">
        <f>IF(N508="zákl. přenesená",J508,0)</f>
        <v>0</v>
      </c>
      <c r="BH508" s="231">
        <f>IF(N508="sníž. přenesená",J508,0)</f>
        <v>0</v>
      </c>
      <c r="BI508" s="231">
        <f>IF(N508="nulová",J508,0)</f>
        <v>0</v>
      </c>
      <c r="BJ508" s="18" t="s">
        <v>82</v>
      </c>
      <c r="BK508" s="231">
        <f>ROUND(I508*H508,2)</f>
        <v>0</v>
      </c>
      <c r="BL508" s="18" t="s">
        <v>155</v>
      </c>
      <c r="BM508" s="230" t="s">
        <v>458</v>
      </c>
    </row>
    <row r="509" s="13" customFormat="1">
      <c r="A509" s="13"/>
      <c r="B509" s="232"/>
      <c r="C509" s="233"/>
      <c r="D509" s="234" t="s">
        <v>156</v>
      </c>
      <c r="E509" s="235" t="s">
        <v>1</v>
      </c>
      <c r="F509" s="236" t="s">
        <v>439</v>
      </c>
      <c r="G509" s="233"/>
      <c r="H509" s="235" t="s">
        <v>1</v>
      </c>
      <c r="I509" s="237"/>
      <c r="J509" s="233"/>
      <c r="K509" s="233"/>
      <c r="L509" s="238"/>
      <c r="M509" s="239"/>
      <c r="N509" s="240"/>
      <c r="O509" s="240"/>
      <c r="P509" s="240"/>
      <c r="Q509" s="240"/>
      <c r="R509" s="240"/>
      <c r="S509" s="240"/>
      <c r="T509" s="241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42" t="s">
        <v>156</v>
      </c>
      <c r="AU509" s="242" t="s">
        <v>84</v>
      </c>
      <c r="AV509" s="13" t="s">
        <v>82</v>
      </c>
      <c r="AW509" s="13" t="s">
        <v>30</v>
      </c>
      <c r="AX509" s="13" t="s">
        <v>74</v>
      </c>
      <c r="AY509" s="242" t="s">
        <v>148</v>
      </c>
    </row>
    <row r="510" s="14" customFormat="1">
      <c r="A510" s="14"/>
      <c r="B510" s="243"/>
      <c r="C510" s="244"/>
      <c r="D510" s="234" t="s">
        <v>156</v>
      </c>
      <c r="E510" s="245" t="s">
        <v>1</v>
      </c>
      <c r="F510" s="246" t="s">
        <v>445</v>
      </c>
      <c r="G510" s="244"/>
      <c r="H510" s="247">
        <v>14.24</v>
      </c>
      <c r="I510" s="248"/>
      <c r="J510" s="244"/>
      <c r="K510" s="244"/>
      <c r="L510" s="249"/>
      <c r="M510" s="250"/>
      <c r="N510" s="251"/>
      <c r="O510" s="251"/>
      <c r="P510" s="251"/>
      <c r="Q510" s="251"/>
      <c r="R510" s="251"/>
      <c r="S510" s="251"/>
      <c r="T510" s="252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3" t="s">
        <v>156</v>
      </c>
      <c r="AU510" s="253" t="s">
        <v>84</v>
      </c>
      <c r="AV510" s="14" t="s">
        <v>84</v>
      </c>
      <c r="AW510" s="14" t="s">
        <v>30</v>
      </c>
      <c r="AX510" s="14" t="s">
        <v>74</v>
      </c>
      <c r="AY510" s="253" t="s">
        <v>148</v>
      </c>
    </row>
    <row r="511" s="15" customFormat="1">
      <c r="A511" s="15"/>
      <c r="B511" s="254"/>
      <c r="C511" s="255"/>
      <c r="D511" s="234" t="s">
        <v>156</v>
      </c>
      <c r="E511" s="256" t="s">
        <v>1</v>
      </c>
      <c r="F511" s="257" t="s">
        <v>162</v>
      </c>
      <c r="G511" s="255"/>
      <c r="H511" s="258">
        <v>14.24</v>
      </c>
      <c r="I511" s="259"/>
      <c r="J511" s="255"/>
      <c r="K511" s="255"/>
      <c r="L511" s="260"/>
      <c r="M511" s="261"/>
      <c r="N511" s="262"/>
      <c r="O511" s="262"/>
      <c r="P511" s="262"/>
      <c r="Q511" s="262"/>
      <c r="R511" s="262"/>
      <c r="S511" s="262"/>
      <c r="T511" s="263"/>
      <c r="U511" s="15"/>
      <c r="V511" s="15"/>
      <c r="W511" s="15"/>
      <c r="X511" s="15"/>
      <c r="Y511" s="15"/>
      <c r="Z511" s="15"/>
      <c r="AA511" s="15"/>
      <c r="AB511" s="15"/>
      <c r="AC511" s="15"/>
      <c r="AD511" s="15"/>
      <c r="AE511" s="15"/>
      <c r="AT511" s="264" t="s">
        <v>156</v>
      </c>
      <c r="AU511" s="264" t="s">
        <v>84</v>
      </c>
      <c r="AV511" s="15" t="s">
        <v>155</v>
      </c>
      <c r="AW511" s="15" t="s">
        <v>30</v>
      </c>
      <c r="AX511" s="15" t="s">
        <v>82</v>
      </c>
      <c r="AY511" s="264" t="s">
        <v>148</v>
      </c>
    </row>
    <row r="512" s="2" customFormat="1" ht="24.15" customHeight="1">
      <c r="A512" s="39"/>
      <c r="B512" s="40"/>
      <c r="C512" s="219" t="s">
        <v>459</v>
      </c>
      <c r="D512" s="219" t="s">
        <v>151</v>
      </c>
      <c r="E512" s="220" t="s">
        <v>460</v>
      </c>
      <c r="F512" s="221" t="s">
        <v>461</v>
      </c>
      <c r="G512" s="222" t="s">
        <v>165</v>
      </c>
      <c r="H512" s="223">
        <v>4</v>
      </c>
      <c r="I512" s="224"/>
      <c r="J512" s="225">
        <f>ROUND(I512*H512,2)</f>
        <v>0</v>
      </c>
      <c r="K512" s="221" t="s">
        <v>33</v>
      </c>
      <c r="L512" s="45"/>
      <c r="M512" s="226" t="s">
        <v>1</v>
      </c>
      <c r="N512" s="227" t="s">
        <v>39</v>
      </c>
      <c r="O512" s="92"/>
      <c r="P512" s="228">
        <f>O512*H512</f>
        <v>0</v>
      </c>
      <c r="Q512" s="228">
        <v>0.00048161770000000002</v>
      </c>
      <c r="R512" s="228">
        <f>Q512*H512</f>
        <v>0.0019264708000000001</v>
      </c>
      <c r="S512" s="228">
        <v>0</v>
      </c>
      <c r="T512" s="229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30" t="s">
        <v>155</v>
      </c>
      <c r="AT512" s="230" t="s">
        <v>151</v>
      </c>
      <c r="AU512" s="230" t="s">
        <v>84</v>
      </c>
      <c r="AY512" s="18" t="s">
        <v>148</v>
      </c>
      <c r="BE512" s="231">
        <f>IF(N512="základní",J512,0)</f>
        <v>0</v>
      </c>
      <c r="BF512" s="231">
        <f>IF(N512="snížená",J512,0)</f>
        <v>0</v>
      </c>
      <c r="BG512" s="231">
        <f>IF(N512="zákl. přenesená",J512,0)</f>
        <v>0</v>
      </c>
      <c r="BH512" s="231">
        <f>IF(N512="sníž. přenesená",J512,0)</f>
        <v>0</v>
      </c>
      <c r="BI512" s="231">
        <f>IF(N512="nulová",J512,0)</f>
        <v>0</v>
      </c>
      <c r="BJ512" s="18" t="s">
        <v>82</v>
      </c>
      <c r="BK512" s="231">
        <f>ROUND(I512*H512,2)</f>
        <v>0</v>
      </c>
      <c r="BL512" s="18" t="s">
        <v>155</v>
      </c>
      <c r="BM512" s="230" t="s">
        <v>462</v>
      </c>
    </row>
    <row r="513" s="14" customFormat="1">
      <c r="A513" s="14"/>
      <c r="B513" s="243"/>
      <c r="C513" s="244"/>
      <c r="D513" s="234" t="s">
        <v>156</v>
      </c>
      <c r="E513" s="245" t="s">
        <v>1</v>
      </c>
      <c r="F513" s="246" t="s">
        <v>463</v>
      </c>
      <c r="G513" s="244"/>
      <c r="H513" s="247">
        <v>4</v>
      </c>
      <c r="I513" s="248"/>
      <c r="J513" s="244"/>
      <c r="K513" s="244"/>
      <c r="L513" s="249"/>
      <c r="M513" s="250"/>
      <c r="N513" s="251"/>
      <c r="O513" s="251"/>
      <c r="P513" s="251"/>
      <c r="Q513" s="251"/>
      <c r="R513" s="251"/>
      <c r="S513" s="251"/>
      <c r="T513" s="252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3" t="s">
        <v>156</v>
      </c>
      <c r="AU513" s="253" t="s">
        <v>84</v>
      </c>
      <c r="AV513" s="14" t="s">
        <v>84</v>
      </c>
      <c r="AW513" s="14" t="s">
        <v>30</v>
      </c>
      <c r="AX513" s="14" t="s">
        <v>74</v>
      </c>
      <c r="AY513" s="253" t="s">
        <v>148</v>
      </c>
    </row>
    <row r="514" s="15" customFormat="1">
      <c r="A514" s="15"/>
      <c r="B514" s="254"/>
      <c r="C514" s="255"/>
      <c r="D514" s="234" t="s">
        <v>156</v>
      </c>
      <c r="E514" s="256" t="s">
        <v>1</v>
      </c>
      <c r="F514" s="257" t="s">
        <v>162</v>
      </c>
      <c r="G514" s="255"/>
      <c r="H514" s="258">
        <v>4</v>
      </c>
      <c r="I514" s="259"/>
      <c r="J514" s="255"/>
      <c r="K514" s="255"/>
      <c r="L514" s="260"/>
      <c r="M514" s="261"/>
      <c r="N514" s="262"/>
      <c r="O514" s="262"/>
      <c r="P514" s="262"/>
      <c r="Q514" s="262"/>
      <c r="R514" s="262"/>
      <c r="S514" s="262"/>
      <c r="T514" s="263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64" t="s">
        <v>156</v>
      </c>
      <c r="AU514" s="264" t="s">
        <v>84</v>
      </c>
      <c r="AV514" s="15" t="s">
        <v>155</v>
      </c>
      <c r="AW514" s="15" t="s">
        <v>30</v>
      </c>
      <c r="AX514" s="15" t="s">
        <v>82</v>
      </c>
      <c r="AY514" s="264" t="s">
        <v>148</v>
      </c>
    </row>
    <row r="515" s="2" customFormat="1" ht="24.15" customHeight="1">
      <c r="A515" s="39"/>
      <c r="B515" s="40"/>
      <c r="C515" s="276" t="s">
        <v>356</v>
      </c>
      <c r="D515" s="276" t="s">
        <v>183</v>
      </c>
      <c r="E515" s="277" t="s">
        <v>464</v>
      </c>
      <c r="F515" s="278" t="s">
        <v>465</v>
      </c>
      <c r="G515" s="279" t="s">
        <v>165</v>
      </c>
      <c r="H515" s="280">
        <v>2</v>
      </c>
      <c r="I515" s="281"/>
      <c r="J515" s="282">
        <f>ROUND(I515*H515,2)</f>
        <v>0</v>
      </c>
      <c r="K515" s="278" t="s">
        <v>33</v>
      </c>
      <c r="L515" s="283"/>
      <c r="M515" s="284" t="s">
        <v>1</v>
      </c>
      <c r="N515" s="285" t="s">
        <v>39</v>
      </c>
      <c r="O515" s="92"/>
      <c r="P515" s="228">
        <f>O515*H515</f>
        <v>0</v>
      </c>
      <c r="Q515" s="228">
        <v>0.012250000000000001</v>
      </c>
      <c r="R515" s="228">
        <f>Q515*H515</f>
        <v>0.024500000000000001</v>
      </c>
      <c r="S515" s="228">
        <v>0</v>
      </c>
      <c r="T515" s="229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30" t="s">
        <v>174</v>
      </c>
      <c r="AT515" s="230" t="s">
        <v>183</v>
      </c>
      <c r="AU515" s="230" t="s">
        <v>84</v>
      </c>
      <c r="AY515" s="18" t="s">
        <v>148</v>
      </c>
      <c r="BE515" s="231">
        <f>IF(N515="základní",J515,0)</f>
        <v>0</v>
      </c>
      <c r="BF515" s="231">
        <f>IF(N515="snížená",J515,0)</f>
        <v>0</v>
      </c>
      <c r="BG515" s="231">
        <f>IF(N515="zákl. přenesená",J515,0)</f>
        <v>0</v>
      </c>
      <c r="BH515" s="231">
        <f>IF(N515="sníž. přenesená",J515,0)</f>
        <v>0</v>
      </c>
      <c r="BI515" s="231">
        <f>IF(N515="nulová",J515,0)</f>
        <v>0</v>
      </c>
      <c r="BJ515" s="18" t="s">
        <v>82</v>
      </c>
      <c r="BK515" s="231">
        <f>ROUND(I515*H515,2)</f>
        <v>0</v>
      </c>
      <c r="BL515" s="18" t="s">
        <v>155</v>
      </c>
      <c r="BM515" s="230" t="s">
        <v>466</v>
      </c>
    </row>
    <row r="516" s="2" customFormat="1">
      <c r="A516" s="39"/>
      <c r="B516" s="40"/>
      <c r="C516" s="41"/>
      <c r="D516" s="234" t="s">
        <v>187</v>
      </c>
      <c r="E516" s="41"/>
      <c r="F516" s="286" t="s">
        <v>467</v>
      </c>
      <c r="G516" s="41"/>
      <c r="H516" s="41"/>
      <c r="I516" s="287"/>
      <c r="J516" s="41"/>
      <c r="K516" s="41"/>
      <c r="L516" s="45"/>
      <c r="M516" s="288"/>
      <c r="N516" s="289"/>
      <c r="O516" s="92"/>
      <c r="P516" s="92"/>
      <c r="Q516" s="92"/>
      <c r="R516" s="92"/>
      <c r="S516" s="92"/>
      <c r="T516" s="93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187</v>
      </c>
      <c r="AU516" s="18" t="s">
        <v>84</v>
      </c>
    </row>
    <row r="517" s="14" customFormat="1">
      <c r="A517" s="14"/>
      <c r="B517" s="243"/>
      <c r="C517" s="244"/>
      <c r="D517" s="234" t="s">
        <v>156</v>
      </c>
      <c r="E517" s="245" t="s">
        <v>1</v>
      </c>
      <c r="F517" s="246" t="s">
        <v>468</v>
      </c>
      <c r="G517" s="244"/>
      <c r="H517" s="247">
        <v>2</v>
      </c>
      <c r="I517" s="248"/>
      <c r="J517" s="244"/>
      <c r="K517" s="244"/>
      <c r="L517" s="249"/>
      <c r="M517" s="250"/>
      <c r="N517" s="251"/>
      <c r="O517" s="251"/>
      <c r="P517" s="251"/>
      <c r="Q517" s="251"/>
      <c r="R517" s="251"/>
      <c r="S517" s="251"/>
      <c r="T517" s="252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3" t="s">
        <v>156</v>
      </c>
      <c r="AU517" s="253" t="s">
        <v>84</v>
      </c>
      <c r="AV517" s="14" t="s">
        <v>84</v>
      </c>
      <c r="AW517" s="14" t="s">
        <v>30</v>
      </c>
      <c r="AX517" s="14" t="s">
        <v>74</v>
      </c>
      <c r="AY517" s="253" t="s">
        <v>148</v>
      </c>
    </row>
    <row r="518" s="15" customFormat="1">
      <c r="A518" s="15"/>
      <c r="B518" s="254"/>
      <c r="C518" s="255"/>
      <c r="D518" s="234" t="s">
        <v>156</v>
      </c>
      <c r="E518" s="256" t="s">
        <v>1</v>
      </c>
      <c r="F518" s="257" t="s">
        <v>162</v>
      </c>
      <c r="G518" s="255"/>
      <c r="H518" s="258">
        <v>2</v>
      </c>
      <c r="I518" s="259"/>
      <c r="J518" s="255"/>
      <c r="K518" s="255"/>
      <c r="L518" s="260"/>
      <c r="M518" s="261"/>
      <c r="N518" s="262"/>
      <c r="O518" s="262"/>
      <c r="P518" s="262"/>
      <c r="Q518" s="262"/>
      <c r="R518" s="262"/>
      <c r="S518" s="262"/>
      <c r="T518" s="263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64" t="s">
        <v>156</v>
      </c>
      <c r="AU518" s="264" t="s">
        <v>84</v>
      </c>
      <c r="AV518" s="15" t="s">
        <v>155</v>
      </c>
      <c r="AW518" s="15" t="s">
        <v>30</v>
      </c>
      <c r="AX518" s="15" t="s">
        <v>82</v>
      </c>
      <c r="AY518" s="264" t="s">
        <v>148</v>
      </c>
    </row>
    <row r="519" s="2" customFormat="1" ht="24.15" customHeight="1">
      <c r="A519" s="39"/>
      <c r="B519" s="40"/>
      <c r="C519" s="276" t="s">
        <v>469</v>
      </c>
      <c r="D519" s="276" t="s">
        <v>183</v>
      </c>
      <c r="E519" s="277" t="s">
        <v>470</v>
      </c>
      <c r="F519" s="278" t="s">
        <v>471</v>
      </c>
      <c r="G519" s="279" t="s">
        <v>165</v>
      </c>
      <c r="H519" s="280">
        <v>1</v>
      </c>
      <c r="I519" s="281"/>
      <c r="J519" s="282">
        <f>ROUND(I519*H519,2)</f>
        <v>0</v>
      </c>
      <c r="K519" s="278" t="s">
        <v>33</v>
      </c>
      <c r="L519" s="283"/>
      <c r="M519" s="284" t="s">
        <v>1</v>
      </c>
      <c r="N519" s="285" t="s">
        <v>39</v>
      </c>
      <c r="O519" s="92"/>
      <c r="P519" s="228">
        <f>O519*H519</f>
        <v>0</v>
      </c>
      <c r="Q519" s="228">
        <v>0.012489999999999999</v>
      </c>
      <c r="R519" s="228">
        <f>Q519*H519</f>
        <v>0.012489999999999999</v>
      </c>
      <c r="S519" s="228">
        <v>0</v>
      </c>
      <c r="T519" s="229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30" t="s">
        <v>174</v>
      </c>
      <c r="AT519" s="230" t="s">
        <v>183</v>
      </c>
      <c r="AU519" s="230" t="s">
        <v>84</v>
      </c>
      <c r="AY519" s="18" t="s">
        <v>148</v>
      </c>
      <c r="BE519" s="231">
        <f>IF(N519="základní",J519,0)</f>
        <v>0</v>
      </c>
      <c r="BF519" s="231">
        <f>IF(N519="snížená",J519,0)</f>
        <v>0</v>
      </c>
      <c r="BG519" s="231">
        <f>IF(N519="zákl. přenesená",J519,0)</f>
        <v>0</v>
      </c>
      <c r="BH519" s="231">
        <f>IF(N519="sníž. přenesená",J519,0)</f>
        <v>0</v>
      </c>
      <c r="BI519" s="231">
        <f>IF(N519="nulová",J519,0)</f>
        <v>0</v>
      </c>
      <c r="BJ519" s="18" t="s">
        <v>82</v>
      </c>
      <c r="BK519" s="231">
        <f>ROUND(I519*H519,2)</f>
        <v>0</v>
      </c>
      <c r="BL519" s="18" t="s">
        <v>155</v>
      </c>
      <c r="BM519" s="230" t="s">
        <v>472</v>
      </c>
    </row>
    <row r="520" s="2" customFormat="1">
      <c r="A520" s="39"/>
      <c r="B520" s="40"/>
      <c r="C520" s="41"/>
      <c r="D520" s="234" t="s">
        <v>187</v>
      </c>
      <c r="E520" s="41"/>
      <c r="F520" s="286" t="s">
        <v>467</v>
      </c>
      <c r="G520" s="41"/>
      <c r="H520" s="41"/>
      <c r="I520" s="287"/>
      <c r="J520" s="41"/>
      <c r="K520" s="41"/>
      <c r="L520" s="45"/>
      <c r="M520" s="288"/>
      <c r="N520" s="289"/>
      <c r="O520" s="92"/>
      <c r="P520" s="92"/>
      <c r="Q520" s="92"/>
      <c r="R520" s="92"/>
      <c r="S520" s="92"/>
      <c r="T520" s="93"/>
      <c r="U520" s="39"/>
      <c r="V520" s="39"/>
      <c r="W520" s="39"/>
      <c r="X520" s="39"/>
      <c r="Y520" s="39"/>
      <c r="Z520" s="39"/>
      <c r="AA520" s="39"/>
      <c r="AB520" s="39"/>
      <c r="AC520" s="39"/>
      <c r="AD520" s="39"/>
      <c r="AE520" s="39"/>
      <c r="AT520" s="18" t="s">
        <v>187</v>
      </c>
      <c r="AU520" s="18" t="s">
        <v>84</v>
      </c>
    </row>
    <row r="521" s="2" customFormat="1" ht="24.15" customHeight="1">
      <c r="A521" s="39"/>
      <c r="B521" s="40"/>
      <c r="C521" s="276" t="s">
        <v>368</v>
      </c>
      <c r="D521" s="276" t="s">
        <v>183</v>
      </c>
      <c r="E521" s="277" t="s">
        <v>473</v>
      </c>
      <c r="F521" s="278" t="s">
        <v>474</v>
      </c>
      <c r="G521" s="279" t="s">
        <v>165</v>
      </c>
      <c r="H521" s="280">
        <v>1</v>
      </c>
      <c r="I521" s="281"/>
      <c r="J521" s="282">
        <f>ROUND(I521*H521,2)</f>
        <v>0</v>
      </c>
      <c r="K521" s="278" t="s">
        <v>33</v>
      </c>
      <c r="L521" s="283"/>
      <c r="M521" s="284" t="s">
        <v>1</v>
      </c>
      <c r="N521" s="285" t="s">
        <v>39</v>
      </c>
      <c r="O521" s="92"/>
      <c r="P521" s="228">
        <f>O521*H521</f>
        <v>0</v>
      </c>
      <c r="Q521" s="228">
        <v>0.01521</v>
      </c>
      <c r="R521" s="228">
        <f>Q521*H521</f>
        <v>0.01521</v>
      </c>
      <c r="S521" s="228">
        <v>0</v>
      </c>
      <c r="T521" s="229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0" t="s">
        <v>174</v>
      </c>
      <c r="AT521" s="230" t="s">
        <v>183</v>
      </c>
      <c r="AU521" s="230" t="s">
        <v>84</v>
      </c>
      <c r="AY521" s="18" t="s">
        <v>148</v>
      </c>
      <c r="BE521" s="231">
        <f>IF(N521="základní",J521,0)</f>
        <v>0</v>
      </c>
      <c r="BF521" s="231">
        <f>IF(N521="snížená",J521,0)</f>
        <v>0</v>
      </c>
      <c r="BG521" s="231">
        <f>IF(N521="zákl. přenesená",J521,0)</f>
        <v>0</v>
      </c>
      <c r="BH521" s="231">
        <f>IF(N521="sníž. přenesená",J521,0)</f>
        <v>0</v>
      </c>
      <c r="BI521" s="231">
        <f>IF(N521="nulová",J521,0)</f>
        <v>0</v>
      </c>
      <c r="BJ521" s="18" t="s">
        <v>82</v>
      </c>
      <c r="BK521" s="231">
        <f>ROUND(I521*H521,2)</f>
        <v>0</v>
      </c>
      <c r="BL521" s="18" t="s">
        <v>155</v>
      </c>
      <c r="BM521" s="230" t="s">
        <v>475</v>
      </c>
    </row>
    <row r="522" s="2" customFormat="1">
      <c r="A522" s="39"/>
      <c r="B522" s="40"/>
      <c r="C522" s="41"/>
      <c r="D522" s="234" t="s">
        <v>187</v>
      </c>
      <c r="E522" s="41"/>
      <c r="F522" s="286" t="s">
        <v>467</v>
      </c>
      <c r="G522" s="41"/>
      <c r="H522" s="41"/>
      <c r="I522" s="287"/>
      <c r="J522" s="41"/>
      <c r="K522" s="41"/>
      <c r="L522" s="45"/>
      <c r="M522" s="288"/>
      <c r="N522" s="289"/>
      <c r="O522" s="92"/>
      <c r="P522" s="92"/>
      <c r="Q522" s="92"/>
      <c r="R522" s="92"/>
      <c r="S522" s="92"/>
      <c r="T522" s="93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187</v>
      </c>
      <c r="AU522" s="18" t="s">
        <v>84</v>
      </c>
    </row>
    <row r="523" s="14" customFormat="1">
      <c r="A523" s="14"/>
      <c r="B523" s="243"/>
      <c r="C523" s="244"/>
      <c r="D523" s="234" t="s">
        <v>156</v>
      </c>
      <c r="E523" s="245" t="s">
        <v>1</v>
      </c>
      <c r="F523" s="246" t="s">
        <v>82</v>
      </c>
      <c r="G523" s="244"/>
      <c r="H523" s="247">
        <v>1</v>
      </c>
      <c r="I523" s="248"/>
      <c r="J523" s="244"/>
      <c r="K523" s="244"/>
      <c r="L523" s="249"/>
      <c r="M523" s="250"/>
      <c r="N523" s="251"/>
      <c r="O523" s="251"/>
      <c r="P523" s="251"/>
      <c r="Q523" s="251"/>
      <c r="R523" s="251"/>
      <c r="S523" s="251"/>
      <c r="T523" s="252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3" t="s">
        <v>156</v>
      </c>
      <c r="AU523" s="253" t="s">
        <v>84</v>
      </c>
      <c r="AV523" s="14" t="s">
        <v>84</v>
      </c>
      <c r="AW523" s="14" t="s">
        <v>30</v>
      </c>
      <c r="AX523" s="14" t="s">
        <v>74</v>
      </c>
      <c r="AY523" s="253" t="s">
        <v>148</v>
      </c>
    </row>
    <row r="524" s="15" customFormat="1">
      <c r="A524" s="15"/>
      <c r="B524" s="254"/>
      <c r="C524" s="255"/>
      <c r="D524" s="234" t="s">
        <v>156</v>
      </c>
      <c r="E524" s="256" t="s">
        <v>1</v>
      </c>
      <c r="F524" s="257" t="s">
        <v>162</v>
      </c>
      <c r="G524" s="255"/>
      <c r="H524" s="258">
        <v>1</v>
      </c>
      <c r="I524" s="259"/>
      <c r="J524" s="255"/>
      <c r="K524" s="255"/>
      <c r="L524" s="260"/>
      <c r="M524" s="261"/>
      <c r="N524" s="262"/>
      <c r="O524" s="262"/>
      <c r="P524" s="262"/>
      <c r="Q524" s="262"/>
      <c r="R524" s="262"/>
      <c r="S524" s="262"/>
      <c r="T524" s="263"/>
      <c r="U524" s="15"/>
      <c r="V524" s="15"/>
      <c r="W524" s="15"/>
      <c r="X524" s="15"/>
      <c r="Y524" s="15"/>
      <c r="Z524" s="15"/>
      <c r="AA524" s="15"/>
      <c r="AB524" s="15"/>
      <c r="AC524" s="15"/>
      <c r="AD524" s="15"/>
      <c r="AE524" s="15"/>
      <c r="AT524" s="264" t="s">
        <v>156</v>
      </c>
      <c r="AU524" s="264" t="s">
        <v>84</v>
      </c>
      <c r="AV524" s="15" t="s">
        <v>155</v>
      </c>
      <c r="AW524" s="15" t="s">
        <v>30</v>
      </c>
      <c r="AX524" s="15" t="s">
        <v>82</v>
      </c>
      <c r="AY524" s="264" t="s">
        <v>148</v>
      </c>
    </row>
    <row r="525" s="2" customFormat="1" ht="24.15" customHeight="1">
      <c r="A525" s="39"/>
      <c r="B525" s="40"/>
      <c r="C525" s="219" t="s">
        <v>476</v>
      </c>
      <c r="D525" s="219" t="s">
        <v>151</v>
      </c>
      <c r="E525" s="220" t="s">
        <v>460</v>
      </c>
      <c r="F525" s="221" t="s">
        <v>461</v>
      </c>
      <c r="G525" s="222" t="s">
        <v>165</v>
      </c>
      <c r="H525" s="223">
        <v>8</v>
      </c>
      <c r="I525" s="224"/>
      <c r="J525" s="225">
        <f>ROUND(I525*H525,2)</f>
        <v>0</v>
      </c>
      <c r="K525" s="221" t="s">
        <v>33</v>
      </c>
      <c r="L525" s="45"/>
      <c r="M525" s="226" t="s">
        <v>1</v>
      </c>
      <c r="N525" s="227" t="s">
        <v>39</v>
      </c>
      <c r="O525" s="92"/>
      <c r="P525" s="228">
        <f>O525*H525</f>
        <v>0</v>
      </c>
      <c r="Q525" s="228">
        <v>0.00048161770000000002</v>
      </c>
      <c r="R525" s="228">
        <f>Q525*H525</f>
        <v>0.0038529416000000001</v>
      </c>
      <c r="S525" s="228">
        <v>0</v>
      </c>
      <c r="T525" s="229">
        <f>S525*H525</f>
        <v>0</v>
      </c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R525" s="230" t="s">
        <v>155</v>
      </c>
      <c r="AT525" s="230" t="s">
        <v>151</v>
      </c>
      <c r="AU525" s="230" t="s">
        <v>84</v>
      </c>
      <c r="AY525" s="18" t="s">
        <v>148</v>
      </c>
      <c r="BE525" s="231">
        <f>IF(N525="základní",J525,0)</f>
        <v>0</v>
      </c>
      <c r="BF525" s="231">
        <f>IF(N525="snížená",J525,0)</f>
        <v>0</v>
      </c>
      <c r="BG525" s="231">
        <f>IF(N525="zákl. přenesená",J525,0)</f>
        <v>0</v>
      </c>
      <c r="BH525" s="231">
        <f>IF(N525="sníž. přenesená",J525,0)</f>
        <v>0</v>
      </c>
      <c r="BI525" s="231">
        <f>IF(N525="nulová",J525,0)</f>
        <v>0</v>
      </c>
      <c r="BJ525" s="18" t="s">
        <v>82</v>
      </c>
      <c r="BK525" s="231">
        <f>ROUND(I525*H525,2)</f>
        <v>0</v>
      </c>
      <c r="BL525" s="18" t="s">
        <v>155</v>
      </c>
      <c r="BM525" s="230" t="s">
        <v>477</v>
      </c>
    </row>
    <row r="526" s="2" customFormat="1" ht="24.15" customHeight="1">
      <c r="A526" s="39"/>
      <c r="B526" s="40"/>
      <c r="C526" s="276" t="s">
        <v>374</v>
      </c>
      <c r="D526" s="276" t="s">
        <v>183</v>
      </c>
      <c r="E526" s="277" t="s">
        <v>473</v>
      </c>
      <c r="F526" s="278" t="s">
        <v>474</v>
      </c>
      <c r="G526" s="279" t="s">
        <v>165</v>
      </c>
      <c r="H526" s="280">
        <v>8</v>
      </c>
      <c r="I526" s="281"/>
      <c r="J526" s="282">
        <f>ROUND(I526*H526,2)</f>
        <v>0</v>
      </c>
      <c r="K526" s="278" t="s">
        <v>33</v>
      </c>
      <c r="L526" s="283"/>
      <c r="M526" s="284" t="s">
        <v>1</v>
      </c>
      <c r="N526" s="285" t="s">
        <v>39</v>
      </c>
      <c r="O526" s="92"/>
      <c r="P526" s="228">
        <f>O526*H526</f>
        <v>0</v>
      </c>
      <c r="Q526" s="228">
        <v>0.01521</v>
      </c>
      <c r="R526" s="228">
        <f>Q526*H526</f>
        <v>0.12168</v>
      </c>
      <c r="S526" s="228">
        <v>0</v>
      </c>
      <c r="T526" s="229">
        <f>S526*H526</f>
        <v>0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0" t="s">
        <v>174</v>
      </c>
      <c r="AT526" s="230" t="s">
        <v>183</v>
      </c>
      <c r="AU526" s="230" t="s">
        <v>84</v>
      </c>
      <c r="AY526" s="18" t="s">
        <v>148</v>
      </c>
      <c r="BE526" s="231">
        <f>IF(N526="základní",J526,0)</f>
        <v>0</v>
      </c>
      <c r="BF526" s="231">
        <f>IF(N526="snížená",J526,0)</f>
        <v>0</v>
      </c>
      <c r="BG526" s="231">
        <f>IF(N526="zákl. přenesená",J526,0)</f>
        <v>0</v>
      </c>
      <c r="BH526" s="231">
        <f>IF(N526="sníž. přenesená",J526,0)</f>
        <v>0</v>
      </c>
      <c r="BI526" s="231">
        <f>IF(N526="nulová",J526,0)</f>
        <v>0</v>
      </c>
      <c r="BJ526" s="18" t="s">
        <v>82</v>
      </c>
      <c r="BK526" s="231">
        <f>ROUND(I526*H526,2)</f>
        <v>0</v>
      </c>
      <c r="BL526" s="18" t="s">
        <v>155</v>
      </c>
      <c r="BM526" s="230" t="s">
        <v>478</v>
      </c>
    </row>
    <row r="527" s="2" customFormat="1">
      <c r="A527" s="39"/>
      <c r="B527" s="40"/>
      <c r="C527" s="41"/>
      <c r="D527" s="234" t="s">
        <v>187</v>
      </c>
      <c r="E527" s="41"/>
      <c r="F527" s="286" t="s">
        <v>467</v>
      </c>
      <c r="G527" s="41"/>
      <c r="H527" s="41"/>
      <c r="I527" s="287"/>
      <c r="J527" s="41"/>
      <c r="K527" s="41"/>
      <c r="L527" s="45"/>
      <c r="M527" s="288"/>
      <c r="N527" s="289"/>
      <c r="O527" s="92"/>
      <c r="P527" s="92"/>
      <c r="Q527" s="92"/>
      <c r="R527" s="92"/>
      <c r="S527" s="92"/>
      <c r="T527" s="93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187</v>
      </c>
      <c r="AU527" s="18" t="s">
        <v>84</v>
      </c>
    </row>
    <row r="528" s="14" customFormat="1">
      <c r="A528" s="14"/>
      <c r="B528" s="243"/>
      <c r="C528" s="244"/>
      <c r="D528" s="234" t="s">
        <v>156</v>
      </c>
      <c r="E528" s="245" t="s">
        <v>1</v>
      </c>
      <c r="F528" s="246" t="s">
        <v>174</v>
      </c>
      <c r="G528" s="244"/>
      <c r="H528" s="247">
        <v>8</v>
      </c>
      <c r="I528" s="248"/>
      <c r="J528" s="244"/>
      <c r="K528" s="244"/>
      <c r="L528" s="249"/>
      <c r="M528" s="250"/>
      <c r="N528" s="251"/>
      <c r="O528" s="251"/>
      <c r="P528" s="251"/>
      <c r="Q528" s="251"/>
      <c r="R528" s="251"/>
      <c r="S528" s="251"/>
      <c r="T528" s="252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3" t="s">
        <v>156</v>
      </c>
      <c r="AU528" s="253" t="s">
        <v>84</v>
      </c>
      <c r="AV528" s="14" t="s">
        <v>84</v>
      </c>
      <c r="AW528" s="14" t="s">
        <v>30</v>
      </c>
      <c r="AX528" s="14" t="s">
        <v>74</v>
      </c>
      <c r="AY528" s="253" t="s">
        <v>148</v>
      </c>
    </row>
    <row r="529" s="15" customFormat="1">
      <c r="A529" s="15"/>
      <c r="B529" s="254"/>
      <c r="C529" s="255"/>
      <c r="D529" s="234" t="s">
        <v>156</v>
      </c>
      <c r="E529" s="256" t="s">
        <v>1</v>
      </c>
      <c r="F529" s="257" t="s">
        <v>162</v>
      </c>
      <c r="G529" s="255"/>
      <c r="H529" s="258">
        <v>8</v>
      </c>
      <c r="I529" s="259"/>
      <c r="J529" s="255"/>
      <c r="K529" s="255"/>
      <c r="L529" s="260"/>
      <c r="M529" s="261"/>
      <c r="N529" s="262"/>
      <c r="O529" s="262"/>
      <c r="P529" s="262"/>
      <c r="Q529" s="262"/>
      <c r="R529" s="262"/>
      <c r="S529" s="262"/>
      <c r="T529" s="263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64" t="s">
        <v>156</v>
      </c>
      <c r="AU529" s="264" t="s">
        <v>84</v>
      </c>
      <c r="AV529" s="15" t="s">
        <v>155</v>
      </c>
      <c r="AW529" s="15" t="s">
        <v>30</v>
      </c>
      <c r="AX529" s="15" t="s">
        <v>82</v>
      </c>
      <c r="AY529" s="264" t="s">
        <v>148</v>
      </c>
    </row>
    <row r="530" s="2" customFormat="1" ht="24.15" customHeight="1">
      <c r="A530" s="39"/>
      <c r="B530" s="40"/>
      <c r="C530" s="219" t="s">
        <v>479</v>
      </c>
      <c r="D530" s="219" t="s">
        <v>151</v>
      </c>
      <c r="E530" s="220" t="s">
        <v>480</v>
      </c>
      <c r="F530" s="221" t="s">
        <v>481</v>
      </c>
      <c r="G530" s="222" t="s">
        <v>165</v>
      </c>
      <c r="H530" s="223">
        <v>1</v>
      </c>
      <c r="I530" s="224"/>
      <c r="J530" s="225">
        <f>ROUND(I530*H530,2)</f>
        <v>0</v>
      </c>
      <c r="K530" s="221" t="s">
        <v>33</v>
      </c>
      <c r="L530" s="45"/>
      <c r="M530" s="226" t="s">
        <v>1</v>
      </c>
      <c r="N530" s="227" t="s">
        <v>39</v>
      </c>
      <c r="O530" s="92"/>
      <c r="P530" s="228">
        <f>O530*H530</f>
        <v>0</v>
      </c>
      <c r="Q530" s="228">
        <v>0.00096324609999999999</v>
      </c>
      <c r="R530" s="228">
        <f>Q530*H530</f>
        <v>0.00096324609999999999</v>
      </c>
      <c r="S530" s="228">
        <v>0</v>
      </c>
      <c r="T530" s="229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30" t="s">
        <v>155</v>
      </c>
      <c r="AT530" s="230" t="s">
        <v>151</v>
      </c>
      <c r="AU530" s="230" t="s">
        <v>84</v>
      </c>
      <c r="AY530" s="18" t="s">
        <v>148</v>
      </c>
      <c r="BE530" s="231">
        <f>IF(N530="základní",J530,0)</f>
        <v>0</v>
      </c>
      <c r="BF530" s="231">
        <f>IF(N530="snížená",J530,0)</f>
        <v>0</v>
      </c>
      <c r="BG530" s="231">
        <f>IF(N530="zákl. přenesená",J530,0)</f>
        <v>0</v>
      </c>
      <c r="BH530" s="231">
        <f>IF(N530="sníž. přenesená",J530,0)</f>
        <v>0</v>
      </c>
      <c r="BI530" s="231">
        <f>IF(N530="nulová",J530,0)</f>
        <v>0</v>
      </c>
      <c r="BJ530" s="18" t="s">
        <v>82</v>
      </c>
      <c r="BK530" s="231">
        <f>ROUND(I530*H530,2)</f>
        <v>0</v>
      </c>
      <c r="BL530" s="18" t="s">
        <v>155</v>
      </c>
      <c r="BM530" s="230" t="s">
        <v>482</v>
      </c>
    </row>
    <row r="531" s="2" customFormat="1" ht="24.15" customHeight="1">
      <c r="A531" s="39"/>
      <c r="B531" s="40"/>
      <c r="C531" s="276" t="s">
        <v>380</v>
      </c>
      <c r="D531" s="276" t="s">
        <v>183</v>
      </c>
      <c r="E531" s="277" t="s">
        <v>483</v>
      </c>
      <c r="F531" s="278" t="s">
        <v>484</v>
      </c>
      <c r="G531" s="279" t="s">
        <v>165</v>
      </c>
      <c r="H531" s="280">
        <v>1</v>
      </c>
      <c r="I531" s="281"/>
      <c r="J531" s="282">
        <f>ROUND(I531*H531,2)</f>
        <v>0</v>
      </c>
      <c r="K531" s="278" t="s">
        <v>33</v>
      </c>
      <c r="L531" s="283"/>
      <c r="M531" s="284" t="s">
        <v>1</v>
      </c>
      <c r="N531" s="285" t="s">
        <v>39</v>
      </c>
      <c r="O531" s="92"/>
      <c r="P531" s="228">
        <f>O531*H531</f>
        <v>0</v>
      </c>
      <c r="Q531" s="228">
        <v>0.018679999999999999</v>
      </c>
      <c r="R531" s="228">
        <f>Q531*H531</f>
        <v>0.018679999999999999</v>
      </c>
      <c r="S531" s="228">
        <v>0</v>
      </c>
      <c r="T531" s="229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0" t="s">
        <v>174</v>
      </c>
      <c r="AT531" s="230" t="s">
        <v>183</v>
      </c>
      <c r="AU531" s="230" t="s">
        <v>84</v>
      </c>
      <c r="AY531" s="18" t="s">
        <v>148</v>
      </c>
      <c r="BE531" s="231">
        <f>IF(N531="základní",J531,0)</f>
        <v>0</v>
      </c>
      <c r="BF531" s="231">
        <f>IF(N531="snížená",J531,0)</f>
        <v>0</v>
      </c>
      <c r="BG531" s="231">
        <f>IF(N531="zákl. přenesená",J531,0)</f>
        <v>0</v>
      </c>
      <c r="BH531" s="231">
        <f>IF(N531="sníž. přenesená",J531,0)</f>
        <v>0</v>
      </c>
      <c r="BI531" s="231">
        <f>IF(N531="nulová",J531,0)</f>
        <v>0</v>
      </c>
      <c r="BJ531" s="18" t="s">
        <v>82</v>
      </c>
      <c r="BK531" s="231">
        <f>ROUND(I531*H531,2)</f>
        <v>0</v>
      </c>
      <c r="BL531" s="18" t="s">
        <v>155</v>
      </c>
      <c r="BM531" s="230" t="s">
        <v>485</v>
      </c>
    </row>
    <row r="532" s="2" customFormat="1">
      <c r="A532" s="39"/>
      <c r="B532" s="40"/>
      <c r="C532" s="41"/>
      <c r="D532" s="234" t="s">
        <v>187</v>
      </c>
      <c r="E532" s="41"/>
      <c r="F532" s="286" t="s">
        <v>467</v>
      </c>
      <c r="G532" s="41"/>
      <c r="H532" s="41"/>
      <c r="I532" s="287"/>
      <c r="J532" s="41"/>
      <c r="K532" s="41"/>
      <c r="L532" s="45"/>
      <c r="M532" s="288"/>
      <c r="N532" s="289"/>
      <c r="O532" s="92"/>
      <c r="P532" s="92"/>
      <c r="Q532" s="92"/>
      <c r="R532" s="92"/>
      <c r="S532" s="92"/>
      <c r="T532" s="93"/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T532" s="18" t="s">
        <v>187</v>
      </c>
      <c r="AU532" s="18" t="s">
        <v>84</v>
      </c>
    </row>
    <row r="533" s="2" customFormat="1" ht="21.75" customHeight="1">
      <c r="A533" s="39"/>
      <c r="B533" s="40"/>
      <c r="C533" s="219" t="s">
        <v>486</v>
      </c>
      <c r="D533" s="219" t="s">
        <v>151</v>
      </c>
      <c r="E533" s="220" t="s">
        <v>487</v>
      </c>
      <c r="F533" s="221" t="s">
        <v>488</v>
      </c>
      <c r="G533" s="222" t="s">
        <v>165</v>
      </c>
      <c r="H533" s="223">
        <v>13</v>
      </c>
      <c r="I533" s="224"/>
      <c r="J533" s="225">
        <f>ROUND(I533*H533,2)</f>
        <v>0</v>
      </c>
      <c r="K533" s="221" t="s">
        <v>33</v>
      </c>
      <c r="L533" s="45"/>
      <c r="M533" s="226" t="s">
        <v>1</v>
      </c>
      <c r="N533" s="227" t="s">
        <v>39</v>
      </c>
      <c r="O533" s="92"/>
      <c r="P533" s="228">
        <f>O533*H533</f>
        <v>0</v>
      </c>
      <c r="Q533" s="228">
        <v>0.04684</v>
      </c>
      <c r="R533" s="228">
        <f>Q533*H533</f>
        <v>0.60892000000000002</v>
      </c>
      <c r="S533" s="228">
        <v>0</v>
      </c>
      <c r="T533" s="229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30" t="s">
        <v>155</v>
      </c>
      <c r="AT533" s="230" t="s">
        <v>151</v>
      </c>
      <c r="AU533" s="230" t="s">
        <v>84</v>
      </c>
      <c r="AY533" s="18" t="s">
        <v>148</v>
      </c>
      <c r="BE533" s="231">
        <f>IF(N533="základní",J533,0)</f>
        <v>0</v>
      </c>
      <c r="BF533" s="231">
        <f>IF(N533="snížená",J533,0)</f>
        <v>0</v>
      </c>
      <c r="BG533" s="231">
        <f>IF(N533="zákl. přenesená",J533,0)</f>
        <v>0</v>
      </c>
      <c r="BH533" s="231">
        <f>IF(N533="sníž. přenesená",J533,0)</f>
        <v>0</v>
      </c>
      <c r="BI533" s="231">
        <f>IF(N533="nulová",J533,0)</f>
        <v>0</v>
      </c>
      <c r="BJ533" s="18" t="s">
        <v>82</v>
      </c>
      <c r="BK533" s="231">
        <f>ROUND(I533*H533,2)</f>
        <v>0</v>
      </c>
      <c r="BL533" s="18" t="s">
        <v>155</v>
      </c>
      <c r="BM533" s="230" t="s">
        <v>489</v>
      </c>
    </row>
    <row r="534" s="13" customFormat="1">
      <c r="A534" s="13"/>
      <c r="B534" s="232"/>
      <c r="C534" s="233"/>
      <c r="D534" s="234" t="s">
        <v>156</v>
      </c>
      <c r="E534" s="235" t="s">
        <v>1</v>
      </c>
      <c r="F534" s="236" t="s">
        <v>157</v>
      </c>
      <c r="G534" s="233"/>
      <c r="H534" s="235" t="s">
        <v>1</v>
      </c>
      <c r="I534" s="237"/>
      <c r="J534" s="233"/>
      <c r="K534" s="233"/>
      <c r="L534" s="238"/>
      <c r="M534" s="239"/>
      <c r="N534" s="240"/>
      <c r="O534" s="240"/>
      <c r="P534" s="240"/>
      <c r="Q534" s="240"/>
      <c r="R534" s="240"/>
      <c r="S534" s="240"/>
      <c r="T534" s="241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2" t="s">
        <v>156</v>
      </c>
      <c r="AU534" s="242" t="s">
        <v>84</v>
      </c>
      <c r="AV534" s="13" t="s">
        <v>82</v>
      </c>
      <c r="AW534" s="13" t="s">
        <v>30</v>
      </c>
      <c r="AX534" s="13" t="s">
        <v>74</v>
      </c>
      <c r="AY534" s="242" t="s">
        <v>148</v>
      </c>
    </row>
    <row r="535" s="14" customFormat="1">
      <c r="A535" s="14"/>
      <c r="B535" s="243"/>
      <c r="C535" s="244"/>
      <c r="D535" s="234" t="s">
        <v>156</v>
      </c>
      <c r="E535" s="245" t="s">
        <v>1</v>
      </c>
      <c r="F535" s="246" t="s">
        <v>182</v>
      </c>
      <c r="G535" s="244"/>
      <c r="H535" s="247">
        <v>5</v>
      </c>
      <c r="I535" s="248"/>
      <c r="J535" s="244"/>
      <c r="K535" s="244"/>
      <c r="L535" s="249"/>
      <c r="M535" s="250"/>
      <c r="N535" s="251"/>
      <c r="O535" s="251"/>
      <c r="P535" s="251"/>
      <c r="Q535" s="251"/>
      <c r="R535" s="251"/>
      <c r="S535" s="251"/>
      <c r="T535" s="252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3" t="s">
        <v>156</v>
      </c>
      <c r="AU535" s="253" t="s">
        <v>84</v>
      </c>
      <c r="AV535" s="14" t="s">
        <v>84</v>
      </c>
      <c r="AW535" s="14" t="s">
        <v>30</v>
      </c>
      <c r="AX535" s="14" t="s">
        <v>74</v>
      </c>
      <c r="AY535" s="253" t="s">
        <v>148</v>
      </c>
    </row>
    <row r="536" s="13" customFormat="1">
      <c r="A536" s="13"/>
      <c r="B536" s="232"/>
      <c r="C536" s="233"/>
      <c r="D536" s="234" t="s">
        <v>156</v>
      </c>
      <c r="E536" s="235" t="s">
        <v>1</v>
      </c>
      <c r="F536" s="236" t="s">
        <v>490</v>
      </c>
      <c r="G536" s="233"/>
      <c r="H536" s="235" t="s">
        <v>1</v>
      </c>
      <c r="I536" s="237"/>
      <c r="J536" s="233"/>
      <c r="K536" s="233"/>
      <c r="L536" s="238"/>
      <c r="M536" s="239"/>
      <c r="N536" s="240"/>
      <c r="O536" s="240"/>
      <c r="P536" s="240"/>
      <c r="Q536" s="240"/>
      <c r="R536" s="240"/>
      <c r="S536" s="240"/>
      <c r="T536" s="241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42" t="s">
        <v>156</v>
      </c>
      <c r="AU536" s="242" t="s">
        <v>84</v>
      </c>
      <c r="AV536" s="13" t="s">
        <v>82</v>
      </c>
      <c r="AW536" s="13" t="s">
        <v>30</v>
      </c>
      <c r="AX536" s="13" t="s">
        <v>74</v>
      </c>
      <c r="AY536" s="242" t="s">
        <v>148</v>
      </c>
    </row>
    <row r="537" s="14" customFormat="1">
      <c r="A537" s="14"/>
      <c r="B537" s="243"/>
      <c r="C537" s="244"/>
      <c r="D537" s="234" t="s">
        <v>156</v>
      </c>
      <c r="E537" s="245" t="s">
        <v>1</v>
      </c>
      <c r="F537" s="246" t="s">
        <v>155</v>
      </c>
      <c r="G537" s="244"/>
      <c r="H537" s="247">
        <v>4</v>
      </c>
      <c r="I537" s="248"/>
      <c r="J537" s="244"/>
      <c r="K537" s="244"/>
      <c r="L537" s="249"/>
      <c r="M537" s="250"/>
      <c r="N537" s="251"/>
      <c r="O537" s="251"/>
      <c r="P537" s="251"/>
      <c r="Q537" s="251"/>
      <c r="R537" s="251"/>
      <c r="S537" s="251"/>
      <c r="T537" s="252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3" t="s">
        <v>156</v>
      </c>
      <c r="AU537" s="253" t="s">
        <v>84</v>
      </c>
      <c r="AV537" s="14" t="s">
        <v>84</v>
      </c>
      <c r="AW537" s="14" t="s">
        <v>30</v>
      </c>
      <c r="AX537" s="14" t="s">
        <v>74</v>
      </c>
      <c r="AY537" s="253" t="s">
        <v>148</v>
      </c>
    </row>
    <row r="538" s="14" customFormat="1">
      <c r="A538" s="14"/>
      <c r="B538" s="243"/>
      <c r="C538" s="244"/>
      <c r="D538" s="234" t="s">
        <v>156</v>
      </c>
      <c r="E538" s="245" t="s">
        <v>1</v>
      </c>
      <c r="F538" s="246" t="s">
        <v>491</v>
      </c>
      <c r="G538" s="244"/>
      <c r="H538" s="247">
        <v>4</v>
      </c>
      <c r="I538" s="248"/>
      <c r="J538" s="244"/>
      <c r="K538" s="244"/>
      <c r="L538" s="249"/>
      <c r="M538" s="250"/>
      <c r="N538" s="251"/>
      <c r="O538" s="251"/>
      <c r="P538" s="251"/>
      <c r="Q538" s="251"/>
      <c r="R538" s="251"/>
      <c r="S538" s="251"/>
      <c r="T538" s="252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3" t="s">
        <v>156</v>
      </c>
      <c r="AU538" s="253" t="s">
        <v>84</v>
      </c>
      <c r="AV538" s="14" t="s">
        <v>84</v>
      </c>
      <c r="AW538" s="14" t="s">
        <v>30</v>
      </c>
      <c r="AX538" s="14" t="s">
        <v>74</v>
      </c>
      <c r="AY538" s="253" t="s">
        <v>148</v>
      </c>
    </row>
    <row r="539" s="15" customFormat="1">
      <c r="A539" s="15"/>
      <c r="B539" s="254"/>
      <c r="C539" s="255"/>
      <c r="D539" s="234" t="s">
        <v>156</v>
      </c>
      <c r="E539" s="256" t="s">
        <v>1</v>
      </c>
      <c r="F539" s="257" t="s">
        <v>162</v>
      </c>
      <c r="G539" s="255"/>
      <c r="H539" s="258">
        <v>13</v>
      </c>
      <c r="I539" s="259"/>
      <c r="J539" s="255"/>
      <c r="K539" s="255"/>
      <c r="L539" s="260"/>
      <c r="M539" s="261"/>
      <c r="N539" s="262"/>
      <c r="O539" s="262"/>
      <c r="P539" s="262"/>
      <c r="Q539" s="262"/>
      <c r="R539" s="262"/>
      <c r="S539" s="262"/>
      <c r="T539" s="263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64" t="s">
        <v>156</v>
      </c>
      <c r="AU539" s="264" t="s">
        <v>84</v>
      </c>
      <c r="AV539" s="15" t="s">
        <v>155</v>
      </c>
      <c r="AW539" s="15" t="s">
        <v>30</v>
      </c>
      <c r="AX539" s="15" t="s">
        <v>82</v>
      </c>
      <c r="AY539" s="264" t="s">
        <v>148</v>
      </c>
    </row>
    <row r="540" s="2" customFormat="1" ht="24.15" customHeight="1">
      <c r="A540" s="39"/>
      <c r="B540" s="40"/>
      <c r="C540" s="276" t="s">
        <v>385</v>
      </c>
      <c r="D540" s="276" t="s">
        <v>183</v>
      </c>
      <c r="E540" s="277" t="s">
        <v>492</v>
      </c>
      <c r="F540" s="278" t="s">
        <v>493</v>
      </c>
      <c r="G540" s="279" t="s">
        <v>165</v>
      </c>
      <c r="H540" s="280">
        <v>4</v>
      </c>
      <c r="I540" s="281"/>
      <c r="J540" s="282">
        <f>ROUND(I540*H540,2)</f>
        <v>0</v>
      </c>
      <c r="K540" s="278" t="s">
        <v>33</v>
      </c>
      <c r="L540" s="283"/>
      <c r="M540" s="284" t="s">
        <v>1</v>
      </c>
      <c r="N540" s="285" t="s">
        <v>39</v>
      </c>
      <c r="O540" s="92"/>
      <c r="P540" s="228">
        <f>O540*H540</f>
        <v>0</v>
      </c>
      <c r="Q540" s="228">
        <v>0.014890000000000001</v>
      </c>
      <c r="R540" s="228">
        <f>Q540*H540</f>
        <v>0.059560000000000002</v>
      </c>
      <c r="S540" s="228">
        <v>0</v>
      </c>
      <c r="T540" s="229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30" t="s">
        <v>174</v>
      </c>
      <c r="AT540" s="230" t="s">
        <v>183</v>
      </c>
      <c r="AU540" s="230" t="s">
        <v>84</v>
      </c>
      <c r="AY540" s="18" t="s">
        <v>148</v>
      </c>
      <c r="BE540" s="231">
        <f>IF(N540="základní",J540,0)</f>
        <v>0</v>
      </c>
      <c r="BF540" s="231">
        <f>IF(N540="snížená",J540,0)</f>
        <v>0</v>
      </c>
      <c r="BG540" s="231">
        <f>IF(N540="zákl. přenesená",J540,0)</f>
        <v>0</v>
      </c>
      <c r="BH540" s="231">
        <f>IF(N540="sníž. přenesená",J540,0)</f>
        <v>0</v>
      </c>
      <c r="BI540" s="231">
        <f>IF(N540="nulová",J540,0)</f>
        <v>0</v>
      </c>
      <c r="BJ540" s="18" t="s">
        <v>82</v>
      </c>
      <c r="BK540" s="231">
        <f>ROUND(I540*H540,2)</f>
        <v>0</v>
      </c>
      <c r="BL540" s="18" t="s">
        <v>155</v>
      </c>
      <c r="BM540" s="230" t="s">
        <v>494</v>
      </c>
    </row>
    <row r="541" s="2" customFormat="1">
      <c r="A541" s="39"/>
      <c r="B541" s="40"/>
      <c r="C541" s="41"/>
      <c r="D541" s="234" t="s">
        <v>187</v>
      </c>
      <c r="E541" s="41"/>
      <c r="F541" s="286" t="s">
        <v>467</v>
      </c>
      <c r="G541" s="41"/>
      <c r="H541" s="41"/>
      <c r="I541" s="287"/>
      <c r="J541" s="41"/>
      <c r="K541" s="41"/>
      <c r="L541" s="45"/>
      <c r="M541" s="288"/>
      <c r="N541" s="289"/>
      <c r="O541" s="92"/>
      <c r="P541" s="92"/>
      <c r="Q541" s="92"/>
      <c r="R541" s="92"/>
      <c r="S541" s="92"/>
      <c r="T541" s="93"/>
      <c r="U541" s="39"/>
      <c r="V541" s="39"/>
      <c r="W541" s="39"/>
      <c r="X541" s="39"/>
      <c r="Y541" s="39"/>
      <c r="Z541" s="39"/>
      <c r="AA541" s="39"/>
      <c r="AB541" s="39"/>
      <c r="AC541" s="39"/>
      <c r="AD541" s="39"/>
      <c r="AE541" s="39"/>
      <c r="AT541" s="18" t="s">
        <v>187</v>
      </c>
      <c r="AU541" s="18" t="s">
        <v>84</v>
      </c>
    </row>
    <row r="542" s="13" customFormat="1">
      <c r="A542" s="13"/>
      <c r="B542" s="232"/>
      <c r="C542" s="233"/>
      <c r="D542" s="234" t="s">
        <v>156</v>
      </c>
      <c r="E542" s="235" t="s">
        <v>1</v>
      </c>
      <c r="F542" s="236" t="s">
        <v>157</v>
      </c>
      <c r="G542" s="233"/>
      <c r="H542" s="235" t="s">
        <v>1</v>
      </c>
      <c r="I542" s="237"/>
      <c r="J542" s="233"/>
      <c r="K542" s="233"/>
      <c r="L542" s="238"/>
      <c r="M542" s="239"/>
      <c r="N542" s="240"/>
      <c r="O542" s="240"/>
      <c r="P542" s="240"/>
      <c r="Q542" s="240"/>
      <c r="R542" s="240"/>
      <c r="S542" s="240"/>
      <c r="T542" s="241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42" t="s">
        <v>156</v>
      </c>
      <c r="AU542" s="242" t="s">
        <v>84</v>
      </c>
      <c r="AV542" s="13" t="s">
        <v>82</v>
      </c>
      <c r="AW542" s="13" t="s">
        <v>30</v>
      </c>
      <c r="AX542" s="13" t="s">
        <v>74</v>
      </c>
      <c r="AY542" s="242" t="s">
        <v>148</v>
      </c>
    </row>
    <row r="543" s="14" customFormat="1">
      <c r="A543" s="14"/>
      <c r="B543" s="243"/>
      <c r="C543" s="244"/>
      <c r="D543" s="234" t="s">
        <v>156</v>
      </c>
      <c r="E543" s="245" t="s">
        <v>1</v>
      </c>
      <c r="F543" s="246" t="s">
        <v>84</v>
      </c>
      <c r="G543" s="244"/>
      <c r="H543" s="247">
        <v>2</v>
      </c>
      <c r="I543" s="248"/>
      <c r="J543" s="244"/>
      <c r="K543" s="244"/>
      <c r="L543" s="249"/>
      <c r="M543" s="250"/>
      <c r="N543" s="251"/>
      <c r="O543" s="251"/>
      <c r="P543" s="251"/>
      <c r="Q543" s="251"/>
      <c r="R543" s="251"/>
      <c r="S543" s="251"/>
      <c r="T543" s="252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3" t="s">
        <v>156</v>
      </c>
      <c r="AU543" s="253" t="s">
        <v>84</v>
      </c>
      <c r="AV543" s="14" t="s">
        <v>84</v>
      </c>
      <c r="AW543" s="14" t="s">
        <v>30</v>
      </c>
      <c r="AX543" s="14" t="s">
        <v>74</v>
      </c>
      <c r="AY543" s="253" t="s">
        <v>148</v>
      </c>
    </row>
    <row r="544" s="14" customFormat="1">
      <c r="A544" s="14"/>
      <c r="B544" s="243"/>
      <c r="C544" s="244"/>
      <c r="D544" s="234" t="s">
        <v>156</v>
      </c>
      <c r="E544" s="245" t="s">
        <v>1</v>
      </c>
      <c r="F544" s="246" t="s">
        <v>495</v>
      </c>
      <c r="G544" s="244"/>
      <c r="H544" s="247">
        <v>1</v>
      </c>
      <c r="I544" s="248"/>
      <c r="J544" s="244"/>
      <c r="K544" s="244"/>
      <c r="L544" s="249"/>
      <c r="M544" s="250"/>
      <c r="N544" s="251"/>
      <c r="O544" s="251"/>
      <c r="P544" s="251"/>
      <c r="Q544" s="251"/>
      <c r="R544" s="251"/>
      <c r="S544" s="251"/>
      <c r="T544" s="252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3" t="s">
        <v>156</v>
      </c>
      <c r="AU544" s="253" t="s">
        <v>84</v>
      </c>
      <c r="AV544" s="14" t="s">
        <v>84</v>
      </c>
      <c r="AW544" s="14" t="s">
        <v>30</v>
      </c>
      <c r="AX544" s="14" t="s">
        <v>74</v>
      </c>
      <c r="AY544" s="253" t="s">
        <v>148</v>
      </c>
    </row>
    <row r="545" s="14" customFormat="1">
      <c r="A545" s="14"/>
      <c r="B545" s="243"/>
      <c r="C545" s="244"/>
      <c r="D545" s="234" t="s">
        <v>156</v>
      </c>
      <c r="E545" s="245" t="s">
        <v>1</v>
      </c>
      <c r="F545" s="246" t="s">
        <v>496</v>
      </c>
      <c r="G545" s="244"/>
      <c r="H545" s="247">
        <v>1</v>
      </c>
      <c r="I545" s="248"/>
      <c r="J545" s="244"/>
      <c r="K545" s="244"/>
      <c r="L545" s="249"/>
      <c r="M545" s="250"/>
      <c r="N545" s="251"/>
      <c r="O545" s="251"/>
      <c r="P545" s="251"/>
      <c r="Q545" s="251"/>
      <c r="R545" s="251"/>
      <c r="S545" s="251"/>
      <c r="T545" s="252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3" t="s">
        <v>156</v>
      </c>
      <c r="AU545" s="253" t="s">
        <v>84</v>
      </c>
      <c r="AV545" s="14" t="s">
        <v>84</v>
      </c>
      <c r="AW545" s="14" t="s">
        <v>30</v>
      </c>
      <c r="AX545" s="14" t="s">
        <v>74</v>
      </c>
      <c r="AY545" s="253" t="s">
        <v>148</v>
      </c>
    </row>
    <row r="546" s="15" customFormat="1">
      <c r="A546" s="15"/>
      <c r="B546" s="254"/>
      <c r="C546" s="255"/>
      <c r="D546" s="234" t="s">
        <v>156</v>
      </c>
      <c r="E546" s="256" t="s">
        <v>1</v>
      </c>
      <c r="F546" s="257" t="s">
        <v>162</v>
      </c>
      <c r="G546" s="255"/>
      <c r="H546" s="258">
        <v>4</v>
      </c>
      <c r="I546" s="259"/>
      <c r="J546" s="255"/>
      <c r="K546" s="255"/>
      <c r="L546" s="260"/>
      <c r="M546" s="261"/>
      <c r="N546" s="262"/>
      <c r="O546" s="262"/>
      <c r="P546" s="262"/>
      <c r="Q546" s="262"/>
      <c r="R546" s="262"/>
      <c r="S546" s="262"/>
      <c r="T546" s="263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64" t="s">
        <v>156</v>
      </c>
      <c r="AU546" s="264" t="s">
        <v>84</v>
      </c>
      <c r="AV546" s="15" t="s">
        <v>155</v>
      </c>
      <c r="AW546" s="15" t="s">
        <v>30</v>
      </c>
      <c r="AX546" s="15" t="s">
        <v>82</v>
      </c>
      <c r="AY546" s="264" t="s">
        <v>148</v>
      </c>
    </row>
    <row r="547" s="2" customFormat="1" ht="24.15" customHeight="1">
      <c r="A547" s="39"/>
      <c r="B547" s="40"/>
      <c r="C547" s="276" t="s">
        <v>497</v>
      </c>
      <c r="D547" s="276" t="s">
        <v>183</v>
      </c>
      <c r="E547" s="277" t="s">
        <v>473</v>
      </c>
      <c r="F547" s="278" t="s">
        <v>474</v>
      </c>
      <c r="G547" s="279" t="s">
        <v>165</v>
      </c>
      <c r="H547" s="280">
        <v>9</v>
      </c>
      <c r="I547" s="281"/>
      <c r="J547" s="282">
        <f>ROUND(I547*H547,2)</f>
        <v>0</v>
      </c>
      <c r="K547" s="278" t="s">
        <v>33</v>
      </c>
      <c r="L547" s="283"/>
      <c r="M547" s="284" t="s">
        <v>1</v>
      </c>
      <c r="N547" s="285" t="s">
        <v>39</v>
      </c>
      <c r="O547" s="92"/>
      <c r="P547" s="228">
        <f>O547*H547</f>
        <v>0</v>
      </c>
      <c r="Q547" s="228">
        <v>0.01521</v>
      </c>
      <c r="R547" s="228">
        <f>Q547*H547</f>
        <v>0.13688999999999998</v>
      </c>
      <c r="S547" s="228">
        <v>0</v>
      </c>
      <c r="T547" s="229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30" t="s">
        <v>174</v>
      </c>
      <c r="AT547" s="230" t="s">
        <v>183</v>
      </c>
      <c r="AU547" s="230" t="s">
        <v>84</v>
      </c>
      <c r="AY547" s="18" t="s">
        <v>148</v>
      </c>
      <c r="BE547" s="231">
        <f>IF(N547="základní",J547,0)</f>
        <v>0</v>
      </c>
      <c r="BF547" s="231">
        <f>IF(N547="snížená",J547,0)</f>
        <v>0</v>
      </c>
      <c r="BG547" s="231">
        <f>IF(N547="zákl. přenesená",J547,0)</f>
        <v>0</v>
      </c>
      <c r="BH547" s="231">
        <f>IF(N547="sníž. přenesená",J547,0)</f>
        <v>0</v>
      </c>
      <c r="BI547" s="231">
        <f>IF(N547="nulová",J547,0)</f>
        <v>0</v>
      </c>
      <c r="BJ547" s="18" t="s">
        <v>82</v>
      </c>
      <c r="BK547" s="231">
        <f>ROUND(I547*H547,2)</f>
        <v>0</v>
      </c>
      <c r="BL547" s="18" t="s">
        <v>155</v>
      </c>
      <c r="BM547" s="230" t="s">
        <v>498</v>
      </c>
    </row>
    <row r="548" s="2" customFormat="1">
      <c r="A548" s="39"/>
      <c r="B548" s="40"/>
      <c r="C548" s="41"/>
      <c r="D548" s="234" t="s">
        <v>187</v>
      </c>
      <c r="E548" s="41"/>
      <c r="F548" s="286" t="s">
        <v>467</v>
      </c>
      <c r="G548" s="41"/>
      <c r="H548" s="41"/>
      <c r="I548" s="287"/>
      <c r="J548" s="41"/>
      <c r="K548" s="41"/>
      <c r="L548" s="45"/>
      <c r="M548" s="288"/>
      <c r="N548" s="289"/>
      <c r="O548" s="92"/>
      <c r="P548" s="92"/>
      <c r="Q548" s="92"/>
      <c r="R548" s="92"/>
      <c r="S548" s="92"/>
      <c r="T548" s="93"/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T548" s="18" t="s">
        <v>187</v>
      </c>
      <c r="AU548" s="18" t="s">
        <v>84</v>
      </c>
    </row>
    <row r="549" s="14" customFormat="1">
      <c r="A549" s="14"/>
      <c r="B549" s="243"/>
      <c r="C549" s="244"/>
      <c r="D549" s="234" t="s">
        <v>156</v>
      </c>
      <c r="E549" s="245" t="s">
        <v>1</v>
      </c>
      <c r="F549" s="246" t="s">
        <v>499</v>
      </c>
      <c r="G549" s="244"/>
      <c r="H549" s="247">
        <v>3</v>
      </c>
      <c r="I549" s="248"/>
      <c r="J549" s="244"/>
      <c r="K549" s="244"/>
      <c r="L549" s="249"/>
      <c r="M549" s="250"/>
      <c r="N549" s="251"/>
      <c r="O549" s="251"/>
      <c r="P549" s="251"/>
      <c r="Q549" s="251"/>
      <c r="R549" s="251"/>
      <c r="S549" s="251"/>
      <c r="T549" s="252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3" t="s">
        <v>156</v>
      </c>
      <c r="AU549" s="253" t="s">
        <v>84</v>
      </c>
      <c r="AV549" s="14" t="s">
        <v>84</v>
      </c>
      <c r="AW549" s="14" t="s">
        <v>30</v>
      </c>
      <c r="AX549" s="14" t="s">
        <v>74</v>
      </c>
      <c r="AY549" s="253" t="s">
        <v>148</v>
      </c>
    </row>
    <row r="550" s="14" customFormat="1">
      <c r="A550" s="14"/>
      <c r="B550" s="243"/>
      <c r="C550" s="244"/>
      <c r="D550" s="234" t="s">
        <v>156</v>
      </c>
      <c r="E550" s="245" t="s">
        <v>1</v>
      </c>
      <c r="F550" s="246" t="s">
        <v>500</v>
      </c>
      <c r="G550" s="244"/>
      <c r="H550" s="247">
        <v>3</v>
      </c>
      <c r="I550" s="248"/>
      <c r="J550" s="244"/>
      <c r="K550" s="244"/>
      <c r="L550" s="249"/>
      <c r="M550" s="250"/>
      <c r="N550" s="251"/>
      <c r="O550" s="251"/>
      <c r="P550" s="251"/>
      <c r="Q550" s="251"/>
      <c r="R550" s="251"/>
      <c r="S550" s="251"/>
      <c r="T550" s="252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3" t="s">
        <v>156</v>
      </c>
      <c r="AU550" s="253" t="s">
        <v>84</v>
      </c>
      <c r="AV550" s="14" t="s">
        <v>84</v>
      </c>
      <c r="AW550" s="14" t="s">
        <v>30</v>
      </c>
      <c r="AX550" s="14" t="s">
        <v>74</v>
      </c>
      <c r="AY550" s="253" t="s">
        <v>148</v>
      </c>
    </row>
    <row r="551" s="14" customFormat="1">
      <c r="A551" s="14"/>
      <c r="B551" s="243"/>
      <c r="C551" s="244"/>
      <c r="D551" s="234" t="s">
        <v>156</v>
      </c>
      <c r="E551" s="245" t="s">
        <v>1</v>
      </c>
      <c r="F551" s="246" t="s">
        <v>501</v>
      </c>
      <c r="G551" s="244"/>
      <c r="H551" s="247">
        <v>3</v>
      </c>
      <c r="I551" s="248"/>
      <c r="J551" s="244"/>
      <c r="K551" s="244"/>
      <c r="L551" s="249"/>
      <c r="M551" s="250"/>
      <c r="N551" s="251"/>
      <c r="O551" s="251"/>
      <c r="P551" s="251"/>
      <c r="Q551" s="251"/>
      <c r="R551" s="251"/>
      <c r="S551" s="251"/>
      <c r="T551" s="252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3" t="s">
        <v>156</v>
      </c>
      <c r="AU551" s="253" t="s">
        <v>84</v>
      </c>
      <c r="AV551" s="14" t="s">
        <v>84</v>
      </c>
      <c r="AW551" s="14" t="s">
        <v>30</v>
      </c>
      <c r="AX551" s="14" t="s">
        <v>74</v>
      </c>
      <c r="AY551" s="253" t="s">
        <v>148</v>
      </c>
    </row>
    <row r="552" s="15" customFormat="1">
      <c r="A552" s="15"/>
      <c r="B552" s="254"/>
      <c r="C552" s="255"/>
      <c r="D552" s="234" t="s">
        <v>156</v>
      </c>
      <c r="E552" s="256" t="s">
        <v>1</v>
      </c>
      <c r="F552" s="257" t="s">
        <v>162</v>
      </c>
      <c r="G552" s="255"/>
      <c r="H552" s="258">
        <v>9</v>
      </c>
      <c r="I552" s="259"/>
      <c r="J552" s="255"/>
      <c r="K552" s="255"/>
      <c r="L552" s="260"/>
      <c r="M552" s="261"/>
      <c r="N552" s="262"/>
      <c r="O552" s="262"/>
      <c r="P552" s="262"/>
      <c r="Q552" s="262"/>
      <c r="R552" s="262"/>
      <c r="S552" s="262"/>
      <c r="T552" s="263"/>
      <c r="U552" s="15"/>
      <c r="V552" s="15"/>
      <c r="W552" s="15"/>
      <c r="X552" s="15"/>
      <c r="Y552" s="15"/>
      <c r="Z552" s="15"/>
      <c r="AA552" s="15"/>
      <c r="AB552" s="15"/>
      <c r="AC552" s="15"/>
      <c r="AD552" s="15"/>
      <c r="AE552" s="15"/>
      <c r="AT552" s="264" t="s">
        <v>156</v>
      </c>
      <c r="AU552" s="264" t="s">
        <v>84</v>
      </c>
      <c r="AV552" s="15" t="s">
        <v>155</v>
      </c>
      <c r="AW552" s="15" t="s">
        <v>30</v>
      </c>
      <c r="AX552" s="15" t="s">
        <v>82</v>
      </c>
      <c r="AY552" s="264" t="s">
        <v>148</v>
      </c>
    </row>
    <row r="553" s="2" customFormat="1" ht="33" customHeight="1">
      <c r="A553" s="39"/>
      <c r="B553" s="40"/>
      <c r="C553" s="219" t="s">
        <v>394</v>
      </c>
      <c r="D553" s="219" t="s">
        <v>151</v>
      </c>
      <c r="E553" s="220" t="s">
        <v>502</v>
      </c>
      <c r="F553" s="221" t="s">
        <v>503</v>
      </c>
      <c r="G553" s="222" t="s">
        <v>165</v>
      </c>
      <c r="H553" s="223">
        <v>5</v>
      </c>
      <c r="I553" s="224"/>
      <c r="J553" s="225">
        <f>ROUND(I553*H553,2)</f>
        <v>0</v>
      </c>
      <c r="K553" s="221" t="s">
        <v>33</v>
      </c>
      <c r="L553" s="45"/>
      <c r="M553" s="226" t="s">
        <v>1</v>
      </c>
      <c r="N553" s="227" t="s">
        <v>39</v>
      </c>
      <c r="O553" s="92"/>
      <c r="P553" s="228">
        <f>O553*H553</f>
        <v>0</v>
      </c>
      <c r="Q553" s="228">
        <v>0.053615999999999997</v>
      </c>
      <c r="R553" s="228">
        <f>Q553*H553</f>
        <v>0.26807999999999998</v>
      </c>
      <c r="S553" s="228">
        <v>0</v>
      </c>
      <c r="T553" s="229">
        <f>S553*H553</f>
        <v>0</v>
      </c>
      <c r="U553" s="39"/>
      <c r="V553" s="39"/>
      <c r="W553" s="39"/>
      <c r="X553" s="39"/>
      <c r="Y553" s="39"/>
      <c r="Z553" s="39"/>
      <c r="AA553" s="39"/>
      <c r="AB553" s="39"/>
      <c r="AC553" s="39"/>
      <c r="AD553" s="39"/>
      <c r="AE553" s="39"/>
      <c r="AR553" s="230" t="s">
        <v>155</v>
      </c>
      <c r="AT553" s="230" t="s">
        <v>151</v>
      </c>
      <c r="AU553" s="230" t="s">
        <v>84</v>
      </c>
      <c r="AY553" s="18" t="s">
        <v>148</v>
      </c>
      <c r="BE553" s="231">
        <f>IF(N553="základní",J553,0)</f>
        <v>0</v>
      </c>
      <c r="BF553" s="231">
        <f>IF(N553="snížená",J553,0)</f>
        <v>0</v>
      </c>
      <c r="BG553" s="231">
        <f>IF(N553="zákl. přenesená",J553,0)</f>
        <v>0</v>
      </c>
      <c r="BH553" s="231">
        <f>IF(N553="sníž. přenesená",J553,0)</f>
        <v>0</v>
      </c>
      <c r="BI553" s="231">
        <f>IF(N553="nulová",J553,0)</f>
        <v>0</v>
      </c>
      <c r="BJ553" s="18" t="s">
        <v>82</v>
      </c>
      <c r="BK553" s="231">
        <f>ROUND(I553*H553,2)</f>
        <v>0</v>
      </c>
      <c r="BL553" s="18" t="s">
        <v>155</v>
      </c>
      <c r="BM553" s="230" t="s">
        <v>504</v>
      </c>
    </row>
    <row r="554" s="14" customFormat="1">
      <c r="A554" s="14"/>
      <c r="B554" s="243"/>
      <c r="C554" s="244"/>
      <c r="D554" s="234" t="s">
        <v>156</v>
      </c>
      <c r="E554" s="245" t="s">
        <v>1</v>
      </c>
      <c r="F554" s="246" t="s">
        <v>505</v>
      </c>
      <c r="G554" s="244"/>
      <c r="H554" s="247">
        <v>5</v>
      </c>
      <c r="I554" s="248"/>
      <c r="J554" s="244"/>
      <c r="K554" s="244"/>
      <c r="L554" s="249"/>
      <c r="M554" s="250"/>
      <c r="N554" s="251"/>
      <c r="O554" s="251"/>
      <c r="P554" s="251"/>
      <c r="Q554" s="251"/>
      <c r="R554" s="251"/>
      <c r="S554" s="251"/>
      <c r="T554" s="252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53" t="s">
        <v>156</v>
      </c>
      <c r="AU554" s="253" t="s">
        <v>84</v>
      </c>
      <c r="AV554" s="14" t="s">
        <v>84</v>
      </c>
      <c r="AW554" s="14" t="s">
        <v>30</v>
      </c>
      <c r="AX554" s="14" t="s">
        <v>74</v>
      </c>
      <c r="AY554" s="253" t="s">
        <v>148</v>
      </c>
    </row>
    <row r="555" s="15" customFormat="1">
      <c r="A555" s="15"/>
      <c r="B555" s="254"/>
      <c r="C555" s="255"/>
      <c r="D555" s="234" t="s">
        <v>156</v>
      </c>
      <c r="E555" s="256" t="s">
        <v>1</v>
      </c>
      <c r="F555" s="257" t="s">
        <v>162</v>
      </c>
      <c r="G555" s="255"/>
      <c r="H555" s="258">
        <v>5</v>
      </c>
      <c r="I555" s="259"/>
      <c r="J555" s="255"/>
      <c r="K555" s="255"/>
      <c r="L555" s="260"/>
      <c r="M555" s="261"/>
      <c r="N555" s="262"/>
      <c r="O555" s="262"/>
      <c r="P555" s="262"/>
      <c r="Q555" s="262"/>
      <c r="R555" s="262"/>
      <c r="S555" s="262"/>
      <c r="T555" s="263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64" t="s">
        <v>156</v>
      </c>
      <c r="AU555" s="264" t="s">
        <v>84</v>
      </c>
      <c r="AV555" s="15" t="s">
        <v>155</v>
      </c>
      <c r="AW555" s="15" t="s">
        <v>30</v>
      </c>
      <c r="AX555" s="15" t="s">
        <v>82</v>
      </c>
      <c r="AY555" s="264" t="s">
        <v>148</v>
      </c>
    </row>
    <row r="556" s="2" customFormat="1" ht="24.15" customHeight="1">
      <c r="A556" s="39"/>
      <c r="B556" s="40"/>
      <c r="C556" s="276" t="s">
        <v>506</v>
      </c>
      <c r="D556" s="276" t="s">
        <v>183</v>
      </c>
      <c r="E556" s="277" t="s">
        <v>507</v>
      </c>
      <c r="F556" s="278" t="s">
        <v>508</v>
      </c>
      <c r="G556" s="279" t="s">
        <v>165</v>
      </c>
      <c r="H556" s="280">
        <v>5</v>
      </c>
      <c r="I556" s="281"/>
      <c r="J556" s="282">
        <f>ROUND(I556*H556,2)</f>
        <v>0</v>
      </c>
      <c r="K556" s="278" t="s">
        <v>33</v>
      </c>
      <c r="L556" s="283"/>
      <c r="M556" s="284" t="s">
        <v>1</v>
      </c>
      <c r="N556" s="285" t="s">
        <v>39</v>
      </c>
      <c r="O556" s="92"/>
      <c r="P556" s="228">
        <f>O556*H556</f>
        <v>0</v>
      </c>
      <c r="Q556" s="228">
        <v>0.042500000000000003</v>
      </c>
      <c r="R556" s="228">
        <f>Q556*H556</f>
        <v>0.21250000000000002</v>
      </c>
      <c r="S556" s="228">
        <v>0</v>
      </c>
      <c r="T556" s="229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30" t="s">
        <v>174</v>
      </c>
      <c r="AT556" s="230" t="s">
        <v>183</v>
      </c>
      <c r="AU556" s="230" t="s">
        <v>84</v>
      </c>
      <c r="AY556" s="18" t="s">
        <v>148</v>
      </c>
      <c r="BE556" s="231">
        <f>IF(N556="základní",J556,0)</f>
        <v>0</v>
      </c>
      <c r="BF556" s="231">
        <f>IF(N556="snížená",J556,0)</f>
        <v>0</v>
      </c>
      <c r="BG556" s="231">
        <f>IF(N556="zákl. přenesená",J556,0)</f>
        <v>0</v>
      </c>
      <c r="BH556" s="231">
        <f>IF(N556="sníž. přenesená",J556,0)</f>
        <v>0</v>
      </c>
      <c r="BI556" s="231">
        <f>IF(N556="nulová",J556,0)</f>
        <v>0</v>
      </c>
      <c r="BJ556" s="18" t="s">
        <v>82</v>
      </c>
      <c r="BK556" s="231">
        <f>ROUND(I556*H556,2)</f>
        <v>0</v>
      </c>
      <c r="BL556" s="18" t="s">
        <v>155</v>
      </c>
      <c r="BM556" s="230" t="s">
        <v>509</v>
      </c>
    </row>
    <row r="557" s="12" customFormat="1" ht="22.8" customHeight="1">
      <c r="A557" s="12"/>
      <c r="B557" s="203"/>
      <c r="C557" s="204"/>
      <c r="D557" s="205" t="s">
        <v>73</v>
      </c>
      <c r="E557" s="217" t="s">
        <v>202</v>
      </c>
      <c r="F557" s="217" t="s">
        <v>510</v>
      </c>
      <c r="G557" s="204"/>
      <c r="H557" s="204"/>
      <c r="I557" s="207"/>
      <c r="J557" s="218">
        <f>BK557</f>
        <v>0</v>
      </c>
      <c r="K557" s="204"/>
      <c r="L557" s="209"/>
      <c r="M557" s="210"/>
      <c r="N557" s="211"/>
      <c r="O557" s="211"/>
      <c r="P557" s="212">
        <f>SUM(P558:P855)</f>
        <v>0</v>
      </c>
      <c r="Q557" s="211"/>
      <c r="R557" s="212">
        <f>SUM(R558:R855)</f>
        <v>0.063535979999999992</v>
      </c>
      <c r="S557" s="211"/>
      <c r="T557" s="213">
        <f>SUM(T558:T855)</f>
        <v>82.07602</v>
      </c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R557" s="214" t="s">
        <v>82</v>
      </c>
      <c r="AT557" s="215" t="s">
        <v>73</v>
      </c>
      <c r="AU557" s="215" t="s">
        <v>82</v>
      </c>
      <c r="AY557" s="214" t="s">
        <v>148</v>
      </c>
      <c r="BK557" s="216">
        <f>SUM(BK558:BK855)</f>
        <v>0</v>
      </c>
    </row>
    <row r="558" s="2" customFormat="1" ht="24.15" customHeight="1">
      <c r="A558" s="39"/>
      <c r="B558" s="40"/>
      <c r="C558" s="219" t="s">
        <v>411</v>
      </c>
      <c r="D558" s="219" t="s">
        <v>151</v>
      </c>
      <c r="E558" s="220" t="s">
        <v>511</v>
      </c>
      <c r="F558" s="221" t="s">
        <v>512</v>
      </c>
      <c r="G558" s="222" t="s">
        <v>513</v>
      </c>
      <c r="H558" s="223">
        <v>16</v>
      </c>
      <c r="I558" s="224"/>
      <c r="J558" s="225">
        <f>ROUND(I558*H558,2)</f>
        <v>0</v>
      </c>
      <c r="K558" s="221" t="s">
        <v>33</v>
      </c>
      <c r="L558" s="45"/>
      <c r="M558" s="226" t="s">
        <v>1</v>
      </c>
      <c r="N558" s="227" t="s">
        <v>39</v>
      </c>
      <c r="O558" s="92"/>
      <c r="P558" s="228">
        <f>O558*H558</f>
        <v>0</v>
      </c>
      <c r="Q558" s="228">
        <v>0</v>
      </c>
      <c r="R558" s="228">
        <f>Q558*H558</f>
        <v>0</v>
      </c>
      <c r="S558" s="228">
        <v>0</v>
      </c>
      <c r="T558" s="229">
        <f>S558*H558</f>
        <v>0</v>
      </c>
      <c r="U558" s="39"/>
      <c r="V558" s="39"/>
      <c r="W558" s="39"/>
      <c r="X558" s="39"/>
      <c r="Y558" s="39"/>
      <c r="Z558" s="39"/>
      <c r="AA558" s="39"/>
      <c r="AB558" s="39"/>
      <c r="AC558" s="39"/>
      <c r="AD558" s="39"/>
      <c r="AE558" s="39"/>
      <c r="AR558" s="230" t="s">
        <v>155</v>
      </c>
      <c r="AT558" s="230" t="s">
        <v>151</v>
      </c>
      <c r="AU558" s="230" t="s">
        <v>84</v>
      </c>
      <c r="AY558" s="18" t="s">
        <v>148</v>
      </c>
      <c r="BE558" s="231">
        <f>IF(N558="základní",J558,0)</f>
        <v>0</v>
      </c>
      <c r="BF558" s="231">
        <f>IF(N558="snížená",J558,0)</f>
        <v>0</v>
      </c>
      <c r="BG558" s="231">
        <f>IF(N558="zákl. přenesená",J558,0)</f>
        <v>0</v>
      </c>
      <c r="BH558" s="231">
        <f>IF(N558="sníž. přenesená",J558,0)</f>
        <v>0</v>
      </c>
      <c r="BI558" s="231">
        <f>IF(N558="nulová",J558,0)</f>
        <v>0</v>
      </c>
      <c r="BJ558" s="18" t="s">
        <v>82</v>
      </c>
      <c r="BK558" s="231">
        <f>ROUND(I558*H558,2)</f>
        <v>0</v>
      </c>
      <c r="BL558" s="18" t="s">
        <v>155</v>
      </c>
      <c r="BM558" s="230" t="s">
        <v>514</v>
      </c>
    </row>
    <row r="559" s="13" customFormat="1">
      <c r="A559" s="13"/>
      <c r="B559" s="232"/>
      <c r="C559" s="233"/>
      <c r="D559" s="234" t="s">
        <v>156</v>
      </c>
      <c r="E559" s="235" t="s">
        <v>1</v>
      </c>
      <c r="F559" s="236" t="s">
        <v>515</v>
      </c>
      <c r="G559" s="233"/>
      <c r="H559" s="235" t="s">
        <v>1</v>
      </c>
      <c r="I559" s="237"/>
      <c r="J559" s="233"/>
      <c r="K559" s="233"/>
      <c r="L559" s="238"/>
      <c r="M559" s="239"/>
      <c r="N559" s="240"/>
      <c r="O559" s="240"/>
      <c r="P559" s="240"/>
      <c r="Q559" s="240"/>
      <c r="R559" s="240"/>
      <c r="S559" s="240"/>
      <c r="T559" s="241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2" t="s">
        <v>156</v>
      </c>
      <c r="AU559" s="242" t="s">
        <v>84</v>
      </c>
      <c r="AV559" s="13" t="s">
        <v>82</v>
      </c>
      <c r="AW559" s="13" t="s">
        <v>30</v>
      </c>
      <c r="AX559" s="13" t="s">
        <v>74</v>
      </c>
      <c r="AY559" s="242" t="s">
        <v>148</v>
      </c>
    </row>
    <row r="560" s="14" customFormat="1">
      <c r="A560" s="14"/>
      <c r="B560" s="243"/>
      <c r="C560" s="244"/>
      <c r="D560" s="234" t="s">
        <v>156</v>
      </c>
      <c r="E560" s="245" t="s">
        <v>1</v>
      </c>
      <c r="F560" s="246" t="s">
        <v>516</v>
      </c>
      <c r="G560" s="244"/>
      <c r="H560" s="247">
        <v>16</v>
      </c>
      <c r="I560" s="248"/>
      <c r="J560" s="244"/>
      <c r="K560" s="244"/>
      <c r="L560" s="249"/>
      <c r="M560" s="250"/>
      <c r="N560" s="251"/>
      <c r="O560" s="251"/>
      <c r="P560" s="251"/>
      <c r="Q560" s="251"/>
      <c r="R560" s="251"/>
      <c r="S560" s="251"/>
      <c r="T560" s="252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3" t="s">
        <v>156</v>
      </c>
      <c r="AU560" s="253" t="s">
        <v>84</v>
      </c>
      <c r="AV560" s="14" t="s">
        <v>84</v>
      </c>
      <c r="AW560" s="14" t="s">
        <v>30</v>
      </c>
      <c r="AX560" s="14" t="s">
        <v>74</v>
      </c>
      <c r="AY560" s="253" t="s">
        <v>148</v>
      </c>
    </row>
    <row r="561" s="15" customFormat="1">
      <c r="A561" s="15"/>
      <c r="B561" s="254"/>
      <c r="C561" s="255"/>
      <c r="D561" s="234" t="s">
        <v>156</v>
      </c>
      <c r="E561" s="256" t="s">
        <v>1</v>
      </c>
      <c r="F561" s="257" t="s">
        <v>162</v>
      </c>
      <c r="G561" s="255"/>
      <c r="H561" s="258">
        <v>16</v>
      </c>
      <c r="I561" s="259"/>
      <c r="J561" s="255"/>
      <c r="K561" s="255"/>
      <c r="L561" s="260"/>
      <c r="M561" s="261"/>
      <c r="N561" s="262"/>
      <c r="O561" s="262"/>
      <c r="P561" s="262"/>
      <c r="Q561" s="262"/>
      <c r="R561" s="262"/>
      <c r="S561" s="262"/>
      <c r="T561" s="263"/>
      <c r="U561" s="15"/>
      <c r="V561" s="15"/>
      <c r="W561" s="15"/>
      <c r="X561" s="15"/>
      <c r="Y561" s="15"/>
      <c r="Z561" s="15"/>
      <c r="AA561" s="15"/>
      <c r="AB561" s="15"/>
      <c r="AC561" s="15"/>
      <c r="AD561" s="15"/>
      <c r="AE561" s="15"/>
      <c r="AT561" s="264" t="s">
        <v>156</v>
      </c>
      <c r="AU561" s="264" t="s">
        <v>84</v>
      </c>
      <c r="AV561" s="15" t="s">
        <v>155</v>
      </c>
      <c r="AW561" s="15" t="s">
        <v>30</v>
      </c>
      <c r="AX561" s="15" t="s">
        <v>82</v>
      </c>
      <c r="AY561" s="264" t="s">
        <v>148</v>
      </c>
    </row>
    <row r="562" s="2" customFormat="1" ht="33" customHeight="1">
      <c r="A562" s="39"/>
      <c r="B562" s="40"/>
      <c r="C562" s="219" t="s">
        <v>517</v>
      </c>
      <c r="D562" s="219" t="s">
        <v>151</v>
      </c>
      <c r="E562" s="220" t="s">
        <v>518</v>
      </c>
      <c r="F562" s="221" t="s">
        <v>519</v>
      </c>
      <c r="G562" s="222" t="s">
        <v>154</v>
      </c>
      <c r="H562" s="223">
        <v>298.32999999999998</v>
      </c>
      <c r="I562" s="224"/>
      <c r="J562" s="225">
        <f>ROUND(I562*H562,2)</f>
        <v>0</v>
      </c>
      <c r="K562" s="221" t="s">
        <v>33</v>
      </c>
      <c r="L562" s="45"/>
      <c r="M562" s="226" t="s">
        <v>1</v>
      </c>
      <c r="N562" s="227" t="s">
        <v>39</v>
      </c>
      <c r="O562" s="92"/>
      <c r="P562" s="228">
        <f>O562*H562</f>
        <v>0</v>
      </c>
      <c r="Q562" s="228">
        <v>0.00012999999999999999</v>
      </c>
      <c r="R562" s="228">
        <f>Q562*H562</f>
        <v>0.038782899999999995</v>
      </c>
      <c r="S562" s="228">
        <v>0</v>
      </c>
      <c r="T562" s="229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30" t="s">
        <v>155</v>
      </c>
      <c r="AT562" s="230" t="s">
        <v>151</v>
      </c>
      <c r="AU562" s="230" t="s">
        <v>84</v>
      </c>
      <c r="AY562" s="18" t="s">
        <v>148</v>
      </c>
      <c r="BE562" s="231">
        <f>IF(N562="základní",J562,0)</f>
        <v>0</v>
      </c>
      <c r="BF562" s="231">
        <f>IF(N562="snížená",J562,0)</f>
        <v>0</v>
      </c>
      <c r="BG562" s="231">
        <f>IF(N562="zákl. přenesená",J562,0)</f>
        <v>0</v>
      </c>
      <c r="BH562" s="231">
        <f>IF(N562="sníž. přenesená",J562,0)</f>
        <v>0</v>
      </c>
      <c r="BI562" s="231">
        <f>IF(N562="nulová",J562,0)</f>
        <v>0</v>
      </c>
      <c r="BJ562" s="18" t="s">
        <v>82</v>
      </c>
      <c r="BK562" s="231">
        <f>ROUND(I562*H562,2)</f>
        <v>0</v>
      </c>
      <c r="BL562" s="18" t="s">
        <v>155</v>
      </c>
      <c r="BM562" s="230" t="s">
        <v>520</v>
      </c>
    </row>
    <row r="563" s="13" customFormat="1">
      <c r="A563" s="13"/>
      <c r="B563" s="232"/>
      <c r="C563" s="233"/>
      <c r="D563" s="234" t="s">
        <v>156</v>
      </c>
      <c r="E563" s="235" t="s">
        <v>1</v>
      </c>
      <c r="F563" s="236" t="s">
        <v>521</v>
      </c>
      <c r="G563" s="233"/>
      <c r="H563" s="235" t="s">
        <v>1</v>
      </c>
      <c r="I563" s="237"/>
      <c r="J563" s="233"/>
      <c r="K563" s="233"/>
      <c r="L563" s="238"/>
      <c r="M563" s="239"/>
      <c r="N563" s="240"/>
      <c r="O563" s="240"/>
      <c r="P563" s="240"/>
      <c r="Q563" s="240"/>
      <c r="R563" s="240"/>
      <c r="S563" s="240"/>
      <c r="T563" s="241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2" t="s">
        <v>156</v>
      </c>
      <c r="AU563" s="242" t="s">
        <v>84</v>
      </c>
      <c r="AV563" s="13" t="s">
        <v>82</v>
      </c>
      <c r="AW563" s="13" t="s">
        <v>30</v>
      </c>
      <c r="AX563" s="13" t="s">
        <v>74</v>
      </c>
      <c r="AY563" s="242" t="s">
        <v>148</v>
      </c>
    </row>
    <row r="564" s="14" customFormat="1">
      <c r="A564" s="14"/>
      <c r="B564" s="243"/>
      <c r="C564" s="244"/>
      <c r="D564" s="234" t="s">
        <v>156</v>
      </c>
      <c r="E564" s="245" t="s">
        <v>1</v>
      </c>
      <c r="F564" s="246" t="s">
        <v>522</v>
      </c>
      <c r="G564" s="244"/>
      <c r="H564" s="247">
        <v>42.649999999999999</v>
      </c>
      <c r="I564" s="248"/>
      <c r="J564" s="244"/>
      <c r="K564" s="244"/>
      <c r="L564" s="249"/>
      <c r="M564" s="250"/>
      <c r="N564" s="251"/>
      <c r="O564" s="251"/>
      <c r="P564" s="251"/>
      <c r="Q564" s="251"/>
      <c r="R564" s="251"/>
      <c r="S564" s="251"/>
      <c r="T564" s="252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3" t="s">
        <v>156</v>
      </c>
      <c r="AU564" s="253" t="s">
        <v>84</v>
      </c>
      <c r="AV564" s="14" t="s">
        <v>84</v>
      </c>
      <c r="AW564" s="14" t="s">
        <v>30</v>
      </c>
      <c r="AX564" s="14" t="s">
        <v>74</v>
      </c>
      <c r="AY564" s="253" t="s">
        <v>148</v>
      </c>
    </row>
    <row r="565" s="13" customFormat="1">
      <c r="A565" s="13"/>
      <c r="B565" s="232"/>
      <c r="C565" s="233"/>
      <c r="D565" s="234" t="s">
        <v>156</v>
      </c>
      <c r="E565" s="235" t="s">
        <v>1</v>
      </c>
      <c r="F565" s="236" t="s">
        <v>523</v>
      </c>
      <c r="G565" s="233"/>
      <c r="H565" s="235" t="s">
        <v>1</v>
      </c>
      <c r="I565" s="237"/>
      <c r="J565" s="233"/>
      <c r="K565" s="233"/>
      <c r="L565" s="238"/>
      <c r="M565" s="239"/>
      <c r="N565" s="240"/>
      <c r="O565" s="240"/>
      <c r="P565" s="240"/>
      <c r="Q565" s="240"/>
      <c r="R565" s="240"/>
      <c r="S565" s="240"/>
      <c r="T565" s="241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2" t="s">
        <v>156</v>
      </c>
      <c r="AU565" s="242" t="s">
        <v>84</v>
      </c>
      <c r="AV565" s="13" t="s">
        <v>82</v>
      </c>
      <c r="AW565" s="13" t="s">
        <v>30</v>
      </c>
      <c r="AX565" s="13" t="s">
        <v>74</v>
      </c>
      <c r="AY565" s="242" t="s">
        <v>148</v>
      </c>
    </row>
    <row r="566" s="14" customFormat="1">
      <c r="A566" s="14"/>
      <c r="B566" s="243"/>
      <c r="C566" s="244"/>
      <c r="D566" s="234" t="s">
        <v>156</v>
      </c>
      <c r="E566" s="245" t="s">
        <v>1</v>
      </c>
      <c r="F566" s="246" t="s">
        <v>316</v>
      </c>
      <c r="G566" s="244"/>
      <c r="H566" s="247">
        <v>7.9000000000000004</v>
      </c>
      <c r="I566" s="248"/>
      <c r="J566" s="244"/>
      <c r="K566" s="244"/>
      <c r="L566" s="249"/>
      <c r="M566" s="250"/>
      <c r="N566" s="251"/>
      <c r="O566" s="251"/>
      <c r="P566" s="251"/>
      <c r="Q566" s="251"/>
      <c r="R566" s="251"/>
      <c r="S566" s="251"/>
      <c r="T566" s="252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3" t="s">
        <v>156</v>
      </c>
      <c r="AU566" s="253" t="s">
        <v>84</v>
      </c>
      <c r="AV566" s="14" t="s">
        <v>84</v>
      </c>
      <c r="AW566" s="14" t="s">
        <v>30</v>
      </c>
      <c r="AX566" s="14" t="s">
        <v>74</v>
      </c>
      <c r="AY566" s="253" t="s">
        <v>148</v>
      </c>
    </row>
    <row r="567" s="14" customFormat="1">
      <c r="A567" s="14"/>
      <c r="B567" s="243"/>
      <c r="C567" s="244"/>
      <c r="D567" s="234" t="s">
        <v>156</v>
      </c>
      <c r="E567" s="245" t="s">
        <v>1</v>
      </c>
      <c r="F567" s="246" t="s">
        <v>524</v>
      </c>
      <c r="G567" s="244"/>
      <c r="H567" s="247">
        <v>21.760000000000002</v>
      </c>
      <c r="I567" s="248"/>
      <c r="J567" s="244"/>
      <c r="K567" s="244"/>
      <c r="L567" s="249"/>
      <c r="M567" s="250"/>
      <c r="N567" s="251"/>
      <c r="O567" s="251"/>
      <c r="P567" s="251"/>
      <c r="Q567" s="251"/>
      <c r="R567" s="251"/>
      <c r="S567" s="251"/>
      <c r="T567" s="252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3" t="s">
        <v>156</v>
      </c>
      <c r="AU567" s="253" t="s">
        <v>84</v>
      </c>
      <c r="AV567" s="14" t="s">
        <v>84</v>
      </c>
      <c r="AW567" s="14" t="s">
        <v>30</v>
      </c>
      <c r="AX567" s="14" t="s">
        <v>74</v>
      </c>
      <c r="AY567" s="253" t="s">
        <v>148</v>
      </c>
    </row>
    <row r="568" s="14" customFormat="1">
      <c r="A568" s="14"/>
      <c r="B568" s="243"/>
      <c r="C568" s="244"/>
      <c r="D568" s="234" t="s">
        <v>156</v>
      </c>
      <c r="E568" s="245" t="s">
        <v>1</v>
      </c>
      <c r="F568" s="246" t="s">
        <v>525</v>
      </c>
      <c r="G568" s="244"/>
      <c r="H568" s="247">
        <v>20.890000000000001</v>
      </c>
      <c r="I568" s="248"/>
      <c r="J568" s="244"/>
      <c r="K568" s="244"/>
      <c r="L568" s="249"/>
      <c r="M568" s="250"/>
      <c r="N568" s="251"/>
      <c r="O568" s="251"/>
      <c r="P568" s="251"/>
      <c r="Q568" s="251"/>
      <c r="R568" s="251"/>
      <c r="S568" s="251"/>
      <c r="T568" s="252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3" t="s">
        <v>156</v>
      </c>
      <c r="AU568" s="253" t="s">
        <v>84</v>
      </c>
      <c r="AV568" s="14" t="s">
        <v>84</v>
      </c>
      <c r="AW568" s="14" t="s">
        <v>30</v>
      </c>
      <c r="AX568" s="14" t="s">
        <v>74</v>
      </c>
      <c r="AY568" s="253" t="s">
        <v>148</v>
      </c>
    </row>
    <row r="569" s="16" customFormat="1">
      <c r="A569" s="16"/>
      <c r="B569" s="265"/>
      <c r="C569" s="266"/>
      <c r="D569" s="234" t="s">
        <v>156</v>
      </c>
      <c r="E569" s="267" t="s">
        <v>1</v>
      </c>
      <c r="F569" s="268" t="s">
        <v>178</v>
      </c>
      <c r="G569" s="266"/>
      <c r="H569" s="269">
        <v>93.200000000000003</v>
      </c>
      <c r="I569" s="270"/>
      <c r="J569" s="266"/>
      <c r="K569" s="266"/>
      <c r="L569" s="271"/>
      <c r="M569" s="272"/>
      <c r="N569" s="273"/>
      <c r="O569" s="273"/>
      <c r="P569" s="273"/>
      <c r="Q569" s="273"/>
      <c r="R569" s="273"/>
      <c r="S569" s="273"/>
      <c r="T569" s="274"/>
      <c r="U569" s="16"/>
      <c r="V569" s="16"/>
      <c r="W569" s="16"/>
      <c r="X569" s="16"/>
      <c r="Y569" s="16"/>
      <c r="Z569" s="16"/>
      <c r="AA569" s="16"/>
      <c r="AB569" s="16"/>
      <c r="AC569" s="16"/>
      <c r="AD569" s="16"/>
      <c r="AE569" s="16"/>
      <c r="AT569" s="275" t="s">
        <v>156</v>
      </c>
      <c r="AU569" s="275" t="s">
        <v>84</v>
      </c>
      <c r="AV569" s="16" t="s">
        <v>149</v>
      </c>
      <c r="AW569" s="16" t="s">
        <v>30</v>
      </c>
      <c r="AX569" s="16" t="s">
        <v>74</v>
      </c>
      <c r="AY569" s="275" t="s">
        <v>148</v>
      </c>
    </row>
    <row r="570" s="13" customFormat="1">
      <c r="A570" s="13"/>
      <c r="B570" s="232"/>
      <c r="C570" s="233"/>
      <c r="D570" s="234" t="s">
        <v>156</v>
      </c>
      <c r="E570" s="235" t="s">
        <v>1</v>
      </c>
      <c r="F570" s="236" t="s">
        <v>526</v>
      </c>
      <c r="G570" s="233"/>
      <c r="H570" s="235" t="s">
        <v>1</v>
      </c>
      <c r="I570" s="237"/>
      <c r="J570" s="233"/>
      <c r="K570" s="233"/>
      <c r="L570" s="238"/>
      <c r="M570" s="239"/>
      <c r="N570" s="240"/>
      <c r="O570" s="240"/>
      <c r="P570" s="240"/>
      <c r="Q570" s="240"/>
      <c r="R570" s="240"/>
      <c r="S570" s="240"/>
      <c r="T570" s="241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42" t="s">
        <v>156</v>
      </c>
      <c r="AU570" s="242" t="s">
        <v>84</v>
      </c>
      <c r="AV570" s="13" t="s">
        <v>82</v>
      </c>
      <c r="AW570" s="13" t="s">
        <v>30</v>
      </c>
      <c r="AX570" s="13" t="s">
        <v>74</v>
      </c>
      <c r="AY570" s="242" t="s">
        <v>148</v>
      </c>
    </row>
    <row r="571" s="14" customFormat="1">
      <c r="A571" s="14"/>
      <c r="B571" s="243"/>
      <c r="C571" s="244"/>
      <c r="D571" s="234" t="s">
        <v>156</v>
      </c>
      <c r="E571" s="245" t="s">
        <v>1</v>
      </c>
      <c r="F571" s="246" t="s">
        <v>527</v>
      </c>
      <c r="G571" s="244"/>
      <c r="H571" s="247">
        <v>57.060000000000002</v>
      </c>
      <c r="I571" s="248"/>
      <c r="J571" s="244"/>
      <c r="K571" s="244"/>
      <c r="L571" s="249"/>
      <c r="M571" s="250"/>
      <c r="N571" s="251"/>
      <c r="O571" s="251"/>
      <c r="P571" s="251"/>
      <c r="Q571" s="251"/>
      <c r="R571" s="251"/>
      <c r="S571" s="251"/>
      <c r="T571" s="252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3" t="s">
        <v>156</v>
      </c>
      <c r="AU571" s="253" t="s">
        <v>84</v>
      </c>
      <c r="AV571" s="14" t="s">
        <v>84</v>
      </c>
      <c r="AW571" s="14" t="s">
        <v>30</v>
      </c>
      <c r="AX571" s="14" t="s">
        <v>74</v>
      </c>
      <c r="AY571" s="253" t="s">
        <v>148</v>
      </c>
    </row>
    <row r="572" s="13" customFormat="1">
      <c r="A572" s="13"/>
      <c r="B572" s="232"/>
      <c r="C572" s="233"/>
      <c r="D572" s="234" t="s">
        <v>156</v>
      </c>
      <c r="E572" s="235" t="s">
        <v>1</v>
      </c>
      <c r="F572" s="236" t="s">
        <v>528</v>
      </c>
      <c r="G572" s="233"/>
      <c r="H572" s="235" t="s">
        <v>1</v>
      </c>
      <c r="I572" s="237"/>
      <c r="J572" s="233"/>
      <c r="K572" s="233"/>
      <c r="L572" s="238"/>
      <c r="M572" s="239"/>
      <c r="N572" s="240"/>
      <c r="O572" s="240"/>
      <c r="P572" s="240"/>
      <c r="Q572" s="240"/>
      <c r="R572" s="240"/>
      <c r="S572" s="240"/>
      <c r="T572" s="241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2" t="s">
        <v>156</v>
      </c>
      <c r="AU572" s="242" t="s">
        <v>84</v>
      </c>
      <c r="AV572" s="13" t="s">
        <v>82</v>
      </c>
      <c r="AW572" s="13" t="s">
        <v>30</v>
      </c>
      <c r="AX572" s="13" t="s">
        <v>74</v>
      </c>
      <c r="AY572" s="242" t="s">
        <v>148</v>
      </c>
    </row>
    <row r="573" s="14" customFormat="1">
      <c r="A573" s="14"/>
      <c r="B573" s="243"/>
      <c r="C573" s="244"/>
      <c r="D573" s="234" t="s">
        <v>156</v>
      </c>
      <c r="E573" s="245" t="s">
        <v>1</v>
      </c>
      <c r="F573" s="246" t="s">
        <v>318</v>
      </c>
      <c r="G573" s="244"/>
      <c r="H573" s="247">
        <v>14.9</v>
      </c>
      <c r="I573" s="248"/>
      <c r="J573" s="244"/>
      <c r="K573" s="244"/>
      <c r="L573" s="249"/>
      <c r="M573" s="250"/>
      <c r="N573" s="251"/>
      <c r="O573" s="251"/>
      <c r="P573" s="251"/>
      <c r="Q573" s="251"/>
      <c r="R573" s="251"/>
      <c r="S573" s="251"/>
      <c r="T573" s="252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3" t="s">
        <v>156</v>
      </c>
      <c r="AU573" s="253" t="s">
        <v>84</v>
      </c>
      <c r="AV573" s="14" t="s">
        <v>84</v>
      </c>
      <c r="AW573" s="14" t="s">
        <v>30</v>
      </c>
      <c r="AX573" s="14" t="s">
        <v>74</v>
      </c>
      <c r="AY573" s="253" t="s">
        <v>148</v>
      </c>
    </row>
    <row r="574" s="14" customFormat="1">
      <c r="A574" s="14"/>
      <c r="B574" s="243"/>
      <c r="C574" s="244"/>
      <c r="D574" s="234" t="s">
        <v>156</v>
      </c>
      <c r="E574" s="245" t="s">
        <v>1</v>
      </c>
      <c r="F574" s="246" t="s">
        <v>447</v>
      </c>
      <c r="G574" s="244"/>
      <c r="H574" s="247">
        <v>28.530000000000001</v>
      </c>
      <c r="I574" s="248"/>
      <c r="J574" s="244"/>
      <c r="K574" s="244"/>
      <c r="L574" s="249"/>
      <c r="M574" s="250"/>
      <c r="N574" s="251"/>
      <c r="O574" s="251"/>
      <c r="P574" s="251"/>
      <c r="Q574" s="251"/>
      <c r="R574" s="251"/>
      <c r="S574" s="251"/>
      <c r="T574" s="252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3" t="s">
        <v>156</v>
      </c>
      <c r="AU574" s="253" t="s">
        <v>84</v>
      </c>
      <c r="AV574" s="14" t="s">
        <v>84</v>
      </c>
      <c r="AW574" s="14" t="s">
        <v>30</v>
      </c>
      <c r="AX574" s="14" t="s">
        <v>74</v>
      </c>
      <c r="AY574" s="253" t="s">
        <v>148</v>
      </c>
    </row>
    <row r="575" s="16" customFormat="1">
      <c r="A575" s="16"/>
      <c r="B575" s="265"/>
      <c r="C575" s="266"/>
      <c r="D575" s="234" t="s">
        <v>156</v>
      </c>
      <c r="E575" s="267" t="s">
        <v>1</v>
      </c>
      <c r="F575" s="268" t="s">
        <v>178</v>
      </c>
      <c r="G575" s="266"/>
      <c r="H575" s="269">
        <v>100.49000000000001</v>
      </c>
      <c r="I575" s="270"/>
      <c r="J575" s="266"/>
      <c r="K575" s="266"/>
      <c r="L575" s="271"/>
      <c r="M575" s="272"/>
      <c r="N575" s="273"/>
      <c r="O575" s="273"/>
      <c r="P575" s="273"/>
      <c r="Q575" s="273"/>
      <c r="R575" s="273"/>
      <c r="S575" s="273"/>
      <c r="T575" s="274"/>
      <c r="U575" s="16"/>
      <c r="V575" s="16"/>
      <c r="W575" s="16"/>
      <c r="X575" s="16"/>
      <c r="Y575" s="16"/>
      <c r="Z575" s="16"/>
      <c r="AA575" s="16"/>
      <c r="AB575" s="16"/>
      <c r="AC575" s="16"/>
      <c r="AD575" s="16"/>
      <c r="AE575" s="16"/>
      <c r="AT575" s="275" t="s">
        <v>156</v>
      </c>
      <c r="AU575" s="275" t="s">
        <v>84</v>
      </c>
      <c r="AV575" s="16" t="s">
        <v>149</v>
      </c>
      <c r="AW575" s="16" t="s">
        <v>30</v>
      </c>
      <c r="AX575" s="16" t="s">
        <v>74</v>
      </c>
      <c r="AY575" s="275" t="s">
        <v>148</v>
      </c>
    </row>
    <row r="576" s="13" customFormat="1">
      <c r="A576" s="13"/>
      <c r="B576" s="232"/>
      <c r="C576" s="233"/>
      <c r="D576" s="234" t="s">
        <v>156</v>
      </c>
      <c r="E576" s="235" t="s">
        <v>1</v>
      </c>
      <c r="F576" s="236" t="s">
        <v>529</v>
      </c>
      <c r="G576" s="233"/>
      <c r="H576" s="235" t="s">
        <v>1</v>
      </c>
      <c r="I576" s="237"/>
      <c r="J576" s="233"/>
      <c r="K576" s="233"/>
      <c r="L576" s="238"/>
      <c r="M576" s="239"/>
      <c r="N576" s="240"/>
      <c r="O576" s="240"/>
      <c r="P576" s="240"/>
      <c r="Q576" s="240"/>
      <c r="R576" s="240"/>
      <c r="S576" s="240"/>
      <c r="T576" s="241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2" t="s">
        <v>156</v>
      </c>
      <c r="AU576" s="242" t="s">
        <v>84</v>
      </c>
      <c r="AV576" s="13" t="s">
        <v>82</v>
      </c>
      <c r="AW576" s="13" t="s">
        <v>30</v>
      </c>
      <c r="AX576" s="13" t="s">
        <v>74</v>
      </c>
      <c r="AY576" s="242" t="s">
        <v>148</v>
      </c>
    </row>
    <row r="577" s="14" customFormat="1">
      <c r="A577" s="14"/>
      <c r="B577" s="243"/>
      <c r="C577" s="244"/>
      <c r="D577" s="234" t="s">
        <v>156</v>
      </c>
      <c r="E577" s="245" t="s">
        <v>1</v>
      </c>
      <c r="F577" s="246" t="s">
        <v>530</v>
      </c>
      <c r="G577" s="244"/>
      <c r="H577" s="247">
        <v>29.140000000000001</v>
      </c>
      <c r="I577" s="248"/>
      <c r="J577" s="244"/>
      <c r="K577" s="244"/>
      <c r="L577" s="249"/>
      <c r="M577" s="250"/>
      <c r="N577" s="251"/>
      <c r="O577" s="251"/>
      <c r="P577" s="251"/>
      <c r="Q577" s="251"/>
      <c r="R577" s="251"/>
      <c r="S577" s="251"/>
      <c r="T577" s="252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3" t="s">
        <v>156</v>
      </c>
      <c r="AU577" s="253" t="s">
        <v>84</v>
      </c>
      <c r="AV577" s="14" t="s">
        <v>84</v>
      </c>
      <c r="AW577" s="14" t="s">
        <v>30</v>
      </c>
      <c r="AX577" s="14" t="s">
        <v>74</v>
      </c>
      <c r="AY577" s="253" t="s">
        <v>148</v>
      </c>
    </row>
    <row r="578" s="13" customFormat="1">
      <c r="A578" s="13"/>
      <c r="B578" s="232"/>
      <c r="C578" s="233"/>
      <c r="D578" s="234" t="s">
        <v>156</v>
      </c>
      <c r="E578" s="235" t="s">
        <v>1</v>
      </c>
      <c r="F578" s="236" t="s">
        <v>528</v>
      </c>
      <c r="G578" s="233"/>
      <c r="H578" s="235" t="s">
        <v>1</v>
      </c>
      <c r="I578" s="237"/>
      <c r="J578" s="233"/>
      <c r="K578" s="233"/>
      <c r="L578" s="238"/>
      <c r="M578" s="239"/>
      <c r="N578" s="240"/>
      <c r="O578" s="240"/>
      <c r="P578" s="240"/>
      <c r="Q578" s="240"/>
      <c r="R578" s="240"/>
      <c r="S578" s="240"/>
      <c r="T578" s="241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42" t="s">
        <v>156</v>
      </c>
      <c r="AU578" s="242" t="s">
        <v>84</v>
      </c>
      <c r="AV578" s="13" t="s">
        <v>82</v>
      </c>
      <c r="AW578" s="13" t="s">
        <v>30</v>
      </c>
      <c r="AX578" s="13" t="s">
        <v>74</v>
      </c>
      <c r="AY578" s="242" t="s">
        <v>148</v>
      </c>
    </row>
    <row r="579" s="14" customFormat="1">
      <c r="A579" s="14"/>
      <c r="B579" s="243"/>
      <c r="C579" s="244"/>
      <c r="D579" s="234" t="s">
        <v>156</v>
      </c>
      <c r="E579" s="245" t="s">
        <v>1</v>
      </c>
      <c r="F579" s="246" t="s">
        <v>320</v>
      </c>
      <c r="G579" s="244"/>
      <c r="H579" s="247">
        <v>15.720000000000001</v>
      </c>
      <c r="I579" s="248"/>
      <c r="J579" s="244"/>
      <c r="K579" s="244"/>
      <c r="L579" s="249"/>
      <c r="M579" s="250"/>
      <c r="N579" s="251"/>
      <c r="O579" s="251"/>
      <c r="P579" s="251"/>
      <c r="Q579" s="251"/>
      <c r="R579" s="251"/>
      <c r="S579" s="251"/>
      <c r="T579" s="252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3" t="s">
        <v>156</v>
      </c>
      <c r="AU579" s="253" t="s">
        <v>84</v>
      </c>
      <c r="AV579" s="14" t="s">
        <v>84</v>
      </c>
      <c r="AW579" s="14" t="s">
        <v>30</v>
      </c>
      <c r="AX579" s="14" t="s">
        <v>74</v>
      </c>
      <c r="AY579" s="253" t="s">
        <v>148</v>
      </c>
    </row>
    <row r="580" s="14" customFormat="1">
      <c r="A580" s="14"/>
      <c r="B580" s="243"/>
      <c r="C580" s="244"/>
      <c r="D580" s="234" t="s">
        <v>156</v>
      </c>
      <c r="E580" s="245" t="s">
        <v>1</v>
      </c>
      <c r="F580" s="246" t="s">
        <v>531</v>
      </c>
      <c r="G580" s="244"/>
      <c r="H580" s="247">
        <v>23.780000000000001</v>
      </c>
      <c r="I580" s="248"/>
      <c r="J580" s="244"/>
      <c r="K580" s="244"/>
      <c r="L580" s="249"/>
      <c r="M580" s="250"/>
      <c r="N580" s="251"/>
      <c r="O580" s="251"/>
      <c r="P580" s="251"/>
      <c r="Q580" s="251"/>
      <c r="R580" s="251"/>
      <c r="S580" s="251"/>
      <c r="T580" s="252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3" t="s">
        <v>156</v>
      </c>
      <c r="AU580" s="253" t="s">
        <v>84</v>
      </c>
      <c r="AV580" s="14" t="s">
        <v>84</v>
      </c>
      <c r="AW580" s="14" t="s">
        <v>30</v>
      </c>
      <c r="AX580" s="14" t="s">
        <v>74</v>
      </c>
      <c r="AY580" s="253" t="s">
        <v>148</v>
      </c>
    </row>
    <row r="581" s="16" customFormat="1">
      <c r="A581" s="16"/>
      <c r="B581" s="265"/>
      <c r="C581" s="266"/>
      <c r="D581" s="234" t="s">
        <v>156</v>
      </c>
      <c r="E581" s="267" t="s">
        <v>1</v>
      </c>
      <c r="F581" s="268" t="s">
        <v>178</v>
      </c>
      <c r="G581" s="266"/>
      <c r="H581" s="269">
        <v>68.640000000000001</v>
      </c>
      <c r="I581" s="270"/>
      <c r="J581" s="266"/>
      <c r="K581" s="266"/>
      <c r="L581" s="271"/>
      <c r="M581" s="272"/>
      <c r="N581" s="273"/>
      <c r="O581" s="273"/>
      <c r="P581" s="273"/>
      <c r="Q581" s="273"/>
      <c r="R581" s="273"/>
      <c r="S581" s="273"/>
      <c r="T581" s="274"/>
      <c r="U581" s="16"/>
      <c r="V581" s="16"/>
      <c r="W581" s="16"/>
      <c r="X581" s="16"/>
      <c r="Y581" s="16"/>
      <c r="Z581" s="16"/>
      <c r="AA581" s="16"/>
      <c r="AB581" s="16"/>
      <c r="AC581" s="16"/>
      <c r="AD581" s="16"/>
      <c r="AE581" s="16"/>
      <c r="AT581" s="275" t="s">
        <v>156</v>
      </c>
      <c r="AU581" s="275" t="s">
        <v>84</v>
      </c>
      <c r="AV581" s="16" t="s">
        <v>149</v>
      </c>
      <c r="AW581" s="16" t="s">
        <v>30</v>
      </c>
      <c r="AX581" s="16" t="s">
        <v>74</v>
      </c>
      <c r="AY581" s="275" t="s">
        <v>148</v>
      </c>
    </row>
    <row r="582" s="13" customFormat="1">
      <c r="A582" s="13"/>
      <c r="B582" s="232"/>
      <c r="C582" s="233"/>
      <c r="D582" s="234" t="s">
        <v>156</v>
      </c>
      <c r="E582" s="235" t="s">
        <v>1</v>
      </c>
      <c r="F582" s="236" t="s">
        <v>532</v>
      </c>
      <c r="G582" s="233"/>
      <c r="H582" s="235" t="s">
        <v>1</v>
      </c>
      <c r="I582" s="237"/>
      <c r="J582" s="233"/>
      <c r="K582" s="233"/>
      <c r="L582" s="238"/>
      <c r="M582" s="239"/>
      <c r="N582" s="240"/>
      <c r="O582" s="240"/>
      <c r="P582" s="240"/>
      <c r="Q582" s="240"/>
      <c r="R582" s="240"/>
      <c r="S582" s="240"/>
      <c r="T582" s="241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2" t="s">
        <v>156</v>
      </c>
      <c r="AU582" s="242" t="s">
        <v>84</v>
      </c>
      <c r="AV582" s="13" t="s">
        <v>82</v>
      </c>
      <c r="AW582" s="13" t="s">
        <v>30</v>
      </c>
      <c r="AX582" s="13" t="s">
        <v>74</v>
      </c>
      <c r="AY582" s="242" t="s">
        <v>148</v>
      </c>
    </row>
    <row r="583" s="14" customFormat="1">
      <c r="A583" s="14"/>
      <c r="B583" s="243"/>
      <c r="C583" s="244"/>
      <c r="D583" s="234" t="s">
        <v>156</v>
      </c>
      <c r="E583" s="245" t="s">
        <v>1</v>
      </c>
      <c r="F583" s="246" t="s">
        <v>533</v>
      </c>
      <c r="G583" s="244"/>
      <c r="H583" s="247">
        <v>36</v>
      </c>
      <c r="I583" s="248"/>
      <c r="J583" s="244"/>
      <c r="K583" s="244"/>
      <c r="L583" s="249"/>
      <c r="M583" s="250"/>
      <c r="N583" s="251"/>
      <c r="O583" s="251"/>
      <c r="P583" s="251"/>
      <c r="Q583" s="251"/>
      <c r="R583" s="251"/>
      <c r="S583" s="251"/>
      <c r="T583" s="252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3" t="s">
        <v>156</v>
      </c>
      <c r="AU583" s="253" t="s">
        <v>84</v>
      </c>
      <c r="AV583" s="14" t="s">
        <v>84</v>
      </c>
      <c r="AW583" s="14" t="s">
        <v>30</v>
      </c>
      <c r="AX583" s="14" t="s">
        <v>74</v>
      </c>
      <c r="AY583" s="253" t="s">
        <v>148</v>
      </c>
    </row>
    <row r="584" s="15" customFormat="1">
      <c r="A584" s="15"/>
      <c r="B584" s="254"/>
      <c r="C584" s="255"/>
      <c r="D584" s="234" t="s">
        <v>156</v>
      </c>
      <c r="E584" s="256" t="s">
        <v>1</v>
      </c>
      <c r="F584" s="257" t="s">
        <v>162</v>
      </c>
      <c r="G584" s="255"/>
      <c r="H584" s="258">
        <v>298.32999999999998</v>
      </c>
      <c r="I584" s="259"/>
      <c r="J584" s="255"/>
      <c r="K584" s="255"/>
      <c r="L584" s="260"/>
      <c r="M584" s="261"/>
      <c r="N584" s="262"/>
      <c r="O584" s="262"/>
      <c r="P584" s="262"/>
      <c r="Q584" s="262"/>
      <c r="R584" s="262"/>
      <c r="S584" s="262"/>
      <c r="T584" s="263"/>
      <c r="U584" s="15"/>
      <c r="V584" s="15"/>
      <c r="W584" s="15"/>
      <c r="X584" s="15"/>
      <c r="Y584" s="15"/>
      <c r="Z584" s="15"/>
      <c r="AA584" s="15"/>
      <c r="AB584" s="15"/>
      <c r="AC584" s="15"/>
      <c r="AD584" s="15"/>
      <c r="AE584" s="15"/>
      <c r="AT584" s="264" t="s">
        <v>156</v>
      </c>
      <c r="AU584" s="264" t="s">
        <v>84</v>
      </c>
      <c r="AV584" s="15" t="s">
        <v>155</v>
      </c>
      <c r="AW584" s="15" t="s">
        <v>30</v>
      </c>
      <c r="AX584" s="15" t="s">
        <v>82</v>
      </c>
      <c r="AY584" s="264" t="s">
        <v>148</v>
      </c>
    </row>
    <row r="585" s="2" customFormat="1" ht="37.8" customHeight="1">
      <c r="A585" s="39"/>
      <c r="B585" s="40"/>
      <c r="C585" s="219" t="s">
        <v>417</v>
      </c>
      <c r="D585" s="219" t="s">
        <v>151</v>
      </c>
      <c r="E585" s="220" t="s">
        <v>534</v>
      </c>
      <c r="F585" s="221" t="s">
        <v>535</v>
      </c>
      <c r="G585" s="222" t="s">
        <v>154</v>
      </c>
      <c r="H585" s="223">
        <v>20</v>
      </c>
      <c r="I585" s="224"/>
      <c r="J585" s="225">
        <f>ROUND(I585*H585,2)</f>
        <v>0</v>
      </c>
      <c r="K585" s="221" t="s">
        <v>33</v>
      </c>
      <c r="L585" s="45"/>
      <c r="M585" s="226" t="s">
        <v>1</v>
      </c>
      <c r="N585" s="227" t="s">
        <v>39</v>
      </c>
      <c r="O585" s="92"/>
      <c r="P585" s="228">
        <f>O585*H585</f>
        <v>0</v>
      </c>
      <c r="Q585" s="228">
        <v>0.00021000000000000001</v>
      </c>
      <c r="R585" s="228">
        <f>Q585*H585</f>
        <v>0.0042000000000000006</v>
      </c>
      <c r="S585" s="228">
        <v>0</v>
      </c>
      <c r="T585" s="229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30" t="s">
        <v>155</v>
      </c>
      <c r="AT585" s="230" t="s">
        <v>151</v>
      </c>
      <c r="AU585" s="230" t="s">
        <v>84</v>
      </c>
      <c r="AY585" s="18" t="s">
        <v>148</v>
      </c>
      <c r="BE585" s="231">
        <f>IF(N585="základní",J585,0)</f>
        <v>0</v>
      </c>
      <c r="BF585" s="231">
        <f>IF(N585="snížená",J585,0)</f>
        <v>0</v>
      </c>
      <c r="BG585" s="231">
        <f>IF(N585="zákl. přenesená",J585,0)</f>
        <v>0</v>
      </c>
      <c r="BH585" s="231">
        <f>IF(N585="sníž. přenesená",J585,0)</f>
        <v>0</v>
      </c>
      <c r="BI585" s="231">
        <f>IF(N585="nulová",J585,0)</f>
        <v>0</v>
      </c>
      <c r="BJ585" s="18" t="s">
        <v>82</v>
      </c>
      <c r="BK585" s="231">
        <f>ROUND(I585*H585,2)</f>
        <v>0</v>
      </c>
      <c r="BL585" s="18" t="s">
        <v>155</v>
      </c>
      <c r="BM585" s="230" t="s">
        <v>536</v>
      </c>
    </row>
    <row r="586" s="13" customFormat="1">
      <c r="A586" s="13"/>
      <c r="B586" s="232"/>
      <c r="C586" s="233"/>
      <c r="D586" s="234" t="s">
        <v>156</v>
      </c>
      <c r="E586" s="235" t="s">
        <v>1</v>
      </c>
      <c r="F586" s="236" t="s">
        <v>537</v>
      </c>
      <c r="G586" s="233"/>
      <c r="H586" s="235" t="s">
        <v>1</v>
      </c>
      <c r="I586" s="237"/>
      <c r="J586" s="233"/>
      <c r="K586" s="233"/>
      <c r="L586" s="238"/>
      <c r="M586" s="239"/>
      <c r="N586" s="240"/>
      <c r="O586" s="240"/>
      <c r="P586" s="240"/>
      <c r="Q586" s="240"/>
      <c r="R586" s="240"/>
      <c r="S586" s="240"/>
      <c r="T586" s="241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2" t="s">
        <v>156</v>
      </c>
      <c r="AU586" s="242" t="s">
        <v>84</v>
      </c>
      <c r="AV586" s="13" t="s">
        <v>82</v>
      </c>
      <c r="AW586" s="13" t="s">
        <v>30</v>
      </c>
      <c r="AX586" s="13" t="s">
        <v>74</v>
      </c>
      <c r="AY586" s="242" t="s">
        <v>148</v>
      </c>
    </row>
    <row r="587" s="14" customFormat="1">
      <c r="A587" s="14"/>
      <c r="B587" s="243"/>
      <c r="C587" s="244"/>
      <c r="D587" s="234" t="s">
        <v>156</v>
      </c>
      <c r="E587" s="245" t="s">
        <v>1</v>
      </c>
      <c r="F587" s="246" t="s">
        <v>538</v>
      </c>
      <c r="G587" s="244"/>
      <c r="H587" s="247">
        <v>20</v>
      </c>
      <c r="I587" s="248"/>
      <c r="J587" s="244"/>
      <c r="K587" s="244"/>
      <c r="L587" s="249"/>
      <c r="M587" s="250"/>
      <c r="N587" s="251"/>
      <c r="O587" s="251"/>
      <c r="P587" s="251"/>
      <c r="Q587" s="251"/>
      <c r="R587" s="251"/>
      <c r="S587" s="251"/>
      <c r="T587" s="252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3" t="s">
        <v>156</v>
      </c>
      <c r="AU587" s="253" t="s">
        <v>84</v>
      </c>
      <c r="AV587" s="14" t="s">
        <v>84</v>
      </c>
      <c r="AW587" s="14" t="s">
        <v>30</v>
      </c>
      <c r="AX587" s="14" t="s">
        <v>74</v>
      </c>
      <c r="AY587" s="253" t="s">
        <v>148</v>
      </c>
    </row>
    <row r="588" s="15" customFormat="1">
      <c r="A588" s="15"/>
      <c r="B588" s="254"/>
      <c r="C588" s="255"/>
      <c r="D588" s="234" t="s">
        <v>156</v>
      </c>
      <c r="E588" s="256" t="s">
        <v>1</v>
      </c>
      <c r="F588" s="257" t="s">
        <v>162</v>
      </c>
      <c r="G588" s="255"/>
      <c r="H588" s="258">
        <v>20</v>
      </c>
      <c r="I588" s="259"/>
      <c r="J588" s="255"/>
      <c r="K588" s="255"/>
      <c r="L588" s="260"/>
      <c r="M588" s="261"/>
      <c r="N588" s="262"/>
      <c r="O588" s="262"/>
      <c r="P588" s="262"/>
      <c r="Q588" s="262"/>
      <c r="R588" s="262"/>
      <c r="S588" s="262"/>
      <c r="T588" s="263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64" t="s">
        <v>156</v>
      </c>
      <c r="AU588" s="264" t="s">
        <v>84</v>
      </c>
      <c r="AV588" s="15" t="s">
        <v>155</v>
      </c>
      <c r="AW588" s="15" t="s">
        <v>30</v>
      </c>
      <c r="AX588" s="15" t="s">
        <v>82</v>
      </c>
      <c r="AY588" s="264" t="s">
        <v>148</v>
      </c>
    </row>
    <row r="589" s="2" customFormat="1" ht="24.15" customHeight="1">
      <c r="A589" s="39"/>
      <c r="B589" s="40"/>
      <c r="C589" s="219" t="s">
        <v>539</v>
      </c>
      <c r="D589" s="219" t="s">
        <v>151</v>
      </c>
      <c r="E589" s="220" t="s">
        <v>540</v>
      </c>
      <c r="F589" s="221" t="s">
        <v>541</v>
      </c>
      <c r="G589" s="222" t="s">
        <v>154</v>
      </c>
      <c r="H589" s="223">
        <v>150.25999999999999</v>
      </c>
      <c r="I589" s="224"/>
      <c r="J589" s="225">
        <f>ROUND(I589*H589,2)</f>
        <v>0</v>
      </c>
      <c r="K589" s="221" t="s">
        <v>33</v>
      </c>
      <c r="L589" s="45"/>
      <c r="M589" s="226" t="s">
        <v>1</v>
      </c>
      <c r="N589" s="227" t="s">
        <v>39</v>
      </c>
      <c r="O589" s="92"/>
      <c r="P589" s="228">
        <f>O589*H589</f>
        <v>0</v>
      </c>
      <c r="Q589" s="228">
        <v>3.4999999999999997E-05</v>
      </c>
      <c r="R589" s="228">
        <f>Q589*H589</f>
        <v>0.0052590999999999992</v>
      </c>
      <c r="S589" s="228">
        <v>0</v>
      </c>
      <c r="T589" s="229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30" t="s">
        <v>155</v>
      </c>
      <c r="AT589" s="230" t="s">
        <v>151</v>
      </c>
      <c r="AU589" s="230" t="s">
        <v>84</v>
      </c>
      <c r="AY589" s="18" t="s">
        <v>148</v>
      </c>
      <c r="BE589" s="231">
        <f>IF(N589="základní",J589,0)</f>
        <v>0</v>
      </c>
      <c r="BF589" s="231">
        <f>IF(N589="snížená",J589,0)</f>
        <v>0</v>
      </c>
      <c r="BG589" s="231">
        <f>IF(N589="zákl. přenesená",J589,0)</f>
        <v>0</v>
      </c>
      <c r="BH589" s="231">
        <f>IF(N589="sníž. přenesená",J589,0)</f>
        <v>0</v>
      </c>
      <c r="BI589" s="231">
        <f>IF(N589="nulová",J589,0)</f>
        <v>0</v>
      </c>
      <c r="BJ589" s="18" t="s">
        <v>82</v>
      </c>
      <c r="BK589" s="231">
        <f>ROUND(I589*H589,2)</f>
        <v>0</v>
      </c>
      <c r="BL589" s="18" t="s">
        <v>155</v>
      </c>
      <c r="BM589" s="230" t="s">
        <v>542</v>
      </c>
    </row>
    <row r="590" s="13" customFormat="1">
      <c r="A590" s="13"/>
      <c r="B590" s="232"/>
      <c r="C590" s="233"/>
      <c r="D590" s="234" t="s">
        <v>156</v>
      </c>
      <c r="E590" s="235" t="s">
        <v>1</v>
      </c>
      <c r="F590" s="236" t="s">
        <v>543</v>
      </c>
      <c r="G590" s="233"/>
      <c r="H590" s="235" t="s">
        <v>1</v>
      </c>
      <c r="I590" s="237"/>
      <c r="J590" s="233"/>
      <c r="K590" s="233"/>
      <c r="L590" s="238"/>
      <c r="M590" s="239"/>
      <c r="N590" s="240"/>
      <c r="O590" s="240"/>
      <c r="P590" s="240"/>
      <c r="Q590" s="240"/>
      <c r="R590" s="240"/>
      <c r="S590" s="240"/>
      <c r="T590" s="241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2" t="s">
        <v>156</v>
      </c>
      <c r="AU590" s="242" t="s">
        <v>84</v>
      </c>
      <c r="AV590" s="13" t="s">
        <v>82</v>
      </c>
      <c r="AW590" s="13" t="s">
        <v>30</v>
      </c>
      <c r="AX590" s="13" t="s">
        <v>74</v>
      </c>
      <c r="AY590" s="242" t="s">
        <v>148</v>
      </c>
    </row>
    <row r="591" s="14" customFormat="1">
      <c r="A591" s="14"/>
      <c r="B591" s="243"/>
      <c r="C591" s="244"/>
      <c r="D591" s="234" t="s">
        <v>156</v>
      </c>
      <c r="E591" s="245" t="s">
        <v>1</v>
      </c>
      <c r="F591" s="246" t="s">
        <v>316</v>
      </c>
      <c r="G591" s="244"/>
      <c r="H591" s="247">
        <v>7.9000000000000004</v>
      </c>
      <c r="I591" s="248"/>
      <c r="J591" s="244"/>
      <c r="K591" s="244"/>
      <c r="L591" s="249"/>
      <c r="M591" s="250"/>
      <c r="N591" s="251"/>
      <c r="O591" s="251"/>
      <c r="P591" s="251"/>
      <c r="Q591" s="251"/>
      <c r="R591" s="251"/>
      <c r="S591" s="251"/>
      <c r="T591" s="252"/>
      <c r="U591" s="14"/>
      <c r="V591" s="14"/>
      <c r="W591" s="14"/>
      <c r="X591" s="14"/>
      <c r="Y591" s="14"/>
      <c r="Z591" s="14"/>
      <c r="AA591" s="14"/>
      <c r="AB591" s="14"/>
      <c r="AC591" s="14"/>
      <c r="AD591" s="14"/>
      <c r="AE591" s="14"/>
      <c r="AT591" s="253" t="s">
        <v>156</v>
      </c>
      <c r="AU591" s="253" t="s">
        <v>84</v>
      </c>
      <c r="AV591" s="14" t="s">
        <v>84</v>
      </c>
      <c r="AW591" s="14" t="s">
        <v>30</v>
      </c>
      <c r="AX591" s="14" t="s">
        <v>74</v>
      </c>
      <c r="AY591" s="253" t="s">
        <v>148</v>
      </c>
    </row>
    <row r="592" s="14" customFormat="1">
      <c r="A592" s="14"/>
      <c r="B592" s="243"/>
      <c r="C592" s="244"/>
      <c r="D592" s="234" t="s">
        <v>156</v>
      </c>
      <c r="E592" s="245" t="s">
        <v>1</v>
      </c>
      <c r="F592" s="246" t="s">
        <v>524</v>
      </c>
      <c r="G592" s="244"/>
      <c r="H592" s="247">
        <v>21.760000000000002</v>
      </c>
      <c r="I592" s="248"/>
      <c r="J592" s="244"/>
      <c r="K592" s="244"/>
      <c r="L592" s="249"/>
      <c r="M592" s="250"/>
      <c r="N592" s="251"/>
      <c r="O592" s="251"/>
      <c r="P592" s="251"/>
      <c r="Q592" s="251"/>
      <c r="R592" s="251"/>
      <c r="S592" s="251"/>
      <c r="T592" s="252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3" t="s">
        <v>156</v>
      </c>
      <c r="AU592" s="253" t="s">
        <v>84</v>
      </c>
      <c r="AV592" s="14" t="s">
        <v>84</v>
      </c>
      <c r="AW592" s="14" t="s">
        <v>30</v>
      </c>
      <c r="AX592" s="14" t="s">
        <v>74</v>
      </c>
      <c r="AY592" s="253" t="s">
        <v>148</v>
      </c>
    </row>
    <row r="593" s="14" customFormat="1">
      <c r="A593" s="14"/>
      <c r="B593" s="243"/>
      <c r="C593" s="244"/>
      <c r="D593" s="234" t="s">
        <v>156</v>
      </c>
      <c r="E593" s="245" t="s">
        <v>1</v>
      </c>
      <c r="F593" s="246" t="s">
        <v>544</v>
      </c>
      <c r="G593" s="244"/>
      <c r="H593" s="247">
        <v>36.090000000000003</v>
      </c>
      <c r="I593" s="248"/>
      <c r="J593" s="244"/>
      <c r="K593" s="244"/>
      <c r="L593" s="249"/>
      <c r="M593" s="250"/>
      <c r="N593" s="251"/>
      <c r="O593" s="251"/>
      <c r="P593" s="251"/>
      <c r="Q593" s="251"/>
      <c r="R593" s="251"/>
      <c r="S593" s="251"/>
      <c r="T593" s="252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3" t="s">
        <v>156</v>
      </c>
      <c r="AU593" s="253" t="s">
        <v>84</v>
      </c>
      <c r="AV593" s="14" t="s">
        <v>84</v>
      </c>
      <c r="AW593" s="14" t="s">
        <v>30</v>
      </c>
      <c r="AX593" s="14" t="s">
        <v>74</v>
      </c>
      <c r="AY593" s="253" t="s">
        <v>148</v>
      </c>
    </row>
    <row r="594" s="16" customFormat="1">
      <c r="A594" s="16"/>
      <c r="B594" s="265"/>
      <c r="C594" s="266"/>
      <c r="D594" s="234" t="s">
        <v>156</v>
      </c>
      <c r="E594" s="267" t="s">
        <v>1</v>
      </c>
      <c r="F594" s="268" t="s">
        <v>178</v>
      </c>
      <c r="G594" s="266"/>
      <c r="H594" s="269">
        <v>65.75</v>
      </c>
      <c r="I594" s="270"/>
      <c r="J594" s="266"/>
      <c r="K594" s="266"/>
      <c r="L594" s="271"/>
      <c r="M594" s="272"/>
      <c r="N594" s="273"/>
      <c r="O594" s="273"/>
      <c r="P594" s="273"/>
      <c r="Q594" s="273"/>
      <c r="R594" s="273"/>
      <c r="S594" s="273"/>
      <c r="T594" s="274"/>
      <c r="U594" s="16"/>
      <c r="V594" s="16"/>
      <c r="W594" s="16"/>
      <c r="X594" s="16"/>
      <c r="Y594" s="16"/>
      <c r="Z594" s="16"/>
      <c r="AA594" s="16"/>
      <c r="AB594" s="16"/>
      <c r="AC594" s="16"/>
      <c r="AD594" s="16"/>
      <c r="AE594" s="16"/>
      <c r="AT594" s="275" t="s">
        <v>156</v>
      </c>
      <c r="AU594" s="275" t="s">
        <v>84</v>
      </c>
      <c r="AV594" s="16" t="s">
        <v>149</v>
      </c>
      <c r="AW594" s="16" t="s">
        <v>30</v>
      </c>
      <c r="AX594" s="16" t="s">
        <v>74</v>
      </c>
      <c r="AY594" s="275" t="s">
        <v>148</v>
      </c>
    </row>
    <row r="595" s="13" customFormat="1">
      <c r="A595" s="13"/>
      <c r="B595" s="232"/>
      <c r="C595" s="233"/>
      <c r="D595" s="234" t="s">
        <v>156</v>
      </c>
      <c r="E595" s="235" t="s">
        <v>1</v>
      </c>
      <c r="F595" s="236" t="s">
        <v>545</v>
      </c>
      <c r="G595" s="233"/>
      <c r="H595" s="235" t="s">
        <v>1</v>
      </c>
      <c r="I595" s="237"/>
      <c r="J595" s="233"/>
      <c r="K595" s="233"/>
      <c r="L595" s="238"/>
      <c r="M595" s="239"/>
      <c r="N595" s="240"/>
      <c r="O595" s="240"/>
      <c r="P595" s="240"/>
      <c r="Q595" s="240"/>
      <c r="R595" s="240"/>
      <c r="S595" s="240"/>
      <c r="T595" s="241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42" t="s">
        <v>156</v>
      </c>
      <c r="AU595" s="242" t="s">
        <v>84</v>
      </c>
      <c r="AV595" s="13" t="s">
        <v>82</v>
      </c>
      <c r="AW595" s="13" t="s">
        <v>30</v>
      </c>
      <c r="AX595" s="13" t="s">
        <v>74</v>
      </c>
      <c r="AY595" s="242" t="s">
        <v>148</v>
      </c>
    </row>
    <row r="596" s="14" customFormat="1">
      <c r="A596" s="14"/>
      <c r="B596" s="243"/>
      <c r="C596" s="244"/>
      <c r="D596" s="234" t="s">
        <v>156</v>
      </c>
      <c r="E596" s="245" t="s">
        <v>1</v>
      </c>
      <c r="F596" s="246" t="s">
        <v>546</v>
      </c>
      <c r="G596" s="244"/>
      <c r="H596" s="247">
        <v>16.48</v>
      </c>
      <c r="I596" s="248"/>
      <c r="J596" s="244"/>
      <c r="K596" s="244"/>
      <c r="L596" s="249"/>
      <c r="M596" s="250"/>
      <c r="N596" s="251"/>
      <c r="O596" s="251"/>
      <c r="P596" s="251"/>
      <c r="Q596" s="251"/>
      <c r="R596" s="251"/>
      <c r="S596" s="251"/>
      <c r="T596" s="252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53" t="s">
        <v>156</v>
      </c>
      <c r="AU596" s="253" t="s">
        <v>84</v>
      </c>
      <c r="AV596" s="14" t="s">
        <v>84</v>
      </c>
      <c r="AW596" s="14" t="s">
        <v>30</v>
      </c>
      <c r="AX596" s="14" t="s">
        <v>74</v>
      </c>
      <c r="AY596" s="253" t="s">
        <v>148</v>
      </c>
    </row>
    <row r="597" s="14" customFormat="1">
      <c r="A597" s="14"/>
      <c r="B597" s="243"/>
      <c r="C597" s="244"/>
      <c r="D597" s="234" t="s">
        <v>156</v>
      </c>
      <c r="E597" s="245" t="s">
        <v>1</v>
      </c>
      <c r="F597" s="246" t="s">
        <v>447</v>
      </c>
      <c r="G597" s="244"/>
      <c r="H597" s="247">
        <v>28.530000000000001</v>
      </c>
      <c r="I597" s="248"/>
      <c r="J597" s="244"/>
      <c r="K597" s="244"/>
      <c r="L597" s="249"/>
      <c r="M597" s="250"/>
      <c r="N597" s="251"/>
      <c r="O597" s="251"/>
      <c r="P597" s="251"/>
      <c r="Q597" s="251"/>
      <c r="R597" s="251"/>
      <c r="S597" s="251"/>
      <c r="T597" s="252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3" t="s">
        <v>156</v>
      </c>
      <c r="AU597" s="253" t="s">
        <v>84</v>
      </c>
      <c r="AV597" s="14" t="s">
        <v>84</v>
      </c>
      <c r="AW597" s="14" t="s">
        <v>30</v>
      </c>
      <c r="AX597" s="14" t="s">
        <v>74</v>
      </c>
      <c r="AY597" s="253" t="s">
        <v>148</v>
      </c>
    </row>
    <row r="598" s="16" customFormat="1">
      <c r="A598" s="16"/>
      <c r="B598" s="265"/>
      <c r="C598" s="266"/>
      <c r="D598" s="234" t="s">
        <v>156</v>
      </c>
      <c r="E598" s="267" t="s">
        <v>1</v>
      </c>
      <c r="F598" s="268" t="s">
        <v>178</v>
      </c>
      <c r="G598" s="266"/>
      <c r="H598" s="269">
        <v>45.010000000000005</v>
      </c>
      <c r="I598" s="270"/>
      <c r="J598" s="266"/>
      <c r="K598" s="266"/>
      <c r="L598" s="271"/>
      <c r="M598" s="272"/>
      <c r="N598" s="273"/>
      <c r="O598" s="273"/>
      <c r="P598" s="273"/>
      <c r="Q598" s="273"/>
      <c r="R598" s="273"/>
      <c r="S598" s="273"/>
      <c r="T598" s="274"/>
      <c r="U598" s="16"/>
      <c r="V598" s="16"/>
      <c r="W598" s="16"/>
      <c r="X598" s="16"/>
      <c r="Y598" s="16"/>
      <c r="Z598" s="16"/>
      <c r="AA598" s="16"/>
      <c r="AB598" s="16"/>
      <c r="AC598" s="16"/>
      <c r="AD598" s="16"/>
      <c r="AE598" s="16"/>
      <c r="AT598" s="275" t="s">
        <v>156</v>
      </c>
      <c r="AU598" s="275" t="s">
        <v>84</v>
      </c>
      <c r="AV598" s="16" t="s">
        <v>149</v>
      </c>
      <c r="AW598" s="16" t="s">
        <v>30</v>
      </c>
      <c r="AX598" s="16" t="s">
        <v>74</v>
      </c>
      <c r="AY598" s="275" t="s">
        <v>148</v>
      </c>
    </row>
    <row r="599" s="13" customFormat="1">
      <c r="A599" s="13"/>
      <c r="B599" s="232"/>
      <c r="C599" s="233"/>
      <c r="D599" s="234" t="s">
        <v>156</v>
      </c>
      <c r="E599" s="235" t="s">
        <v>1</v>
      </c>
      <c r="F599" s="236" t="s">
        <v>226</v>
      </c>
      <c r="G599" s="233"/>
      <c r="H599" s="235" t="s">
        <v>1</v>
      </c>
      <c r="I599" s="237"/>
      <c r="J599" s="233"/>
      <c r="K599" s="233"/>
      <c r="L599" s="238"/>
      <c r="M599" s="239"/>
      <c r="N599" s="240"/>
      <c r="O599" s="240"/>
      <c r="P599" s="240"/>
      <c r="Q599" s="240"/>
      <c r="R599" s="240"/>
      <c r="S599" s="240"/>
      <c r="T599" s="241"/>
      <c r="U599" s="13"/>
      <c r="V599" s="13"/>
      <c r="W599" s="13"/>
      <c r="X599" s="13"/>
      <c r="Y599" s="13"/>
      <c r="Z599" s="13"/>
      <c r="AA599" s="13"/>
      <c r="AB599" s="13"/>
      <c r="AC599" s="13"/>
      <c r="AD599" s="13"/>
      <c r="AE599" s="13"/>
      <c r="AT599" s="242" t="s">
        <v>156</v>
      </c>
      <c r="AU599" s="242" t="s">
        <v>84</v>
      </c>
      <c r="AV599" s="13" t="s">
        <v>82</v>
      </c>
      <c r="AW599" s="13" t="s">
        <v>30</v>
      </c>
      <c r="AX599" s="13" t="s">
        <v>74</v>
      </c>
      <c r="AY599" s="242" t="s">
        <v>148</v>
      </c>
    </row>
    <row r="600" s="14" customFormat="1">
      <c r="A600" s="14"/>
      <c r="B600" s="243"/>
      <c r="C600" s="244"/>
      <c r="D600" s="234" t="s">
        <v>156</v>
      </c>
      <c r="E600" s="245" t="s">
        <v>1</v>
      </c>
      <c r="F600" s="246" t="s">
        <v>320</v>
      </c>
      <c r="G600" s="244"/>
      <c r="H600" s="247">
        <v>15.720000000000001</v>
      </c>
      <c r="I600" s="248"/>
      <c r="J600" s="244"/>
      <c r="K600" s="244"/>
      <c r="L600" s="249"/>
      <c r="M600" s="250"/>
      <c r="N600" s="251"/>
      <c r="O600" s="251"/>
      <c r="P600" s="251"/>
      <c r="Q600" s="251"/>
      <c r="R600" s="251"/>
      <c r="S600" s="251"/>
      <c r="T600" s="252"/>
      <c r="U600" s="14"/>
      <c r="V600" s="14"/>
      <c r="W600" s="14"/>
      <c r="X600" s="14"/>
      <c r="Y600" s="14"/>
      <c r="Z600" s="14"/>
      <c r="AA600" s="14"/>
      <c r="AB600" s="14"/>
      <c r="AC600" s="14"/>
      <c r="AD600" s="14"/>
      <c r="AE600" s="14"/>
      <c r="AT600" s="253" t="s">
        <v>156</v>
      </c>
      <c r="AU600" s="253" t="s">
        <v>84</v>
      </c>
      <c r="AV600" s="14" t="s">
        <v>84</v>
      </c>
      <c r="AW600" s="14" t="s">
        <v>30</v>
      </c>
      <c r="AX600" s="14" t="s">
        <v>74</v>
      </c>
      <c r="AY600" s="253" t="s">
        <v>148</v>
      </c>
    </row>
    <row r="601" s="14" customFormat="1">
      <c r="A601" s="14"/>
      <c r="B601" s="243"/>
      <c r="C601" s="244"/>
      <c r="D601" s="234" t="s">
        <v>156</v>
      </c>
      <c r="E601" s="245" t="s">
        <v>1</v>
      </c>
      <c r="F601" s="246" t="s">
        <v>531</v>
      </c>
      <c r="G601" s="244"/>
      <c r="H601" s="247">
        <v>23.780000000000001</v>
      </c>
      <c r="I601" s="248"/>
      <c r="J601" s="244"/>
      <c r="K601" s="244"/>
      <c r="L601" s="249"/>
      <c r="M601" s="250"/>
      <c r="N601" s="251"/>
      <c r="O601" s="251"/>
      <c r="P601" s="251"/>
      <c r="Q601" s="251"/>
      <c r="R601" s="251"/>
      <c r="S601" s="251"/>
      <c r="T601" s="252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3" t="s">
        <v>156</v>
      </c>
      <c r="AU601" s="253" t="s">
        <v>84</v>
      </c>
      <c r="AV601" s="14" t="s">
        <v>84</v>
      </c>
      <c r="AW601" s="14" t="s">
        <v>30</v>
      </c>
      <c r="AX601" s="14" t="s">
        <v>74</v>
      </c>
      <c r="AY601" s="253" t="s">
        <v>148</v>
      </c>
    </row>
    <row r="602" s="16" customFormat="1">
      <c r="A602" s="16"/>
      <c r="B602" s="265"/>
      <c r="C602" s="266"/>
      <c r="D602" s="234" t="s">
        <v>156</v>
      </c>
      <c r="E602" s="267" t="s">
        <v>1</v>
      </c>
      <c r="F602" s="268" t="s">
        <v>178</v>
      </c>
      <c r="G602" s="266"/>
      <c r="H602" s="269">
        <v>39.5</v>
      </c>
      <c r="I602" s="270"/>
      <c r="J602" s="266"/>
      <c r="K602" s="266"/>
      <c r="L602" s="271"/>
      <c r="M602" s="272"/>
      <c r="N602" s="273"/>
      <c r="O602" s="273"/>
      <c r="P602" s="273"/>
      <c r="Q602" s="273"/>
      <c r="R602" s="273"/>
      <c r="S602" s="273"/>
      <c r="T602" s="274"/>
      <c r="U602" s="16"/>
      <c r="V602" s="16"/>
      <c r="W602" s="16"/>
      <c r="X602" s="16"/>
      <c r="Y602" s="16"/>
      <c r="Z602" s="16"/>
      <c r="AA602" s="16"/>
      <c r="AB602" s="16"/>
      <c r="AC602" s="16"/>
      <c r="AD602" s="16"/>
      <c r="AE602" s="16"/>
      <c r="AT602" s="275" t="s">
        <v>156</v>
      </c>
      <c r="AU602" s="275" t="s">
        <v>84</v>
      </c>
      <c r="AV602" s="16" t="s">
        <v>149</v>
      </c>
      <c r="AW602" s="16" t="s">
        <v>30</v>
      </c>
      <c r="AX602" s="16" t="s">
        <v>74</v>
      </c>
      <c r="AY602" s="275" t="s">
        <v>148</v>
      </c>
    </row>
    <row r="603" s="15" customFormat="1">
      <c r="A603" s="15"/>
      <c r="B603" s="254"/>
      <c r="C603" s="255"/>
      <c r="D603" s="234" t="s">
        <v>156</v>
      </c>
      <c r="E603" s="256" t="s">
        <v>1</v>
      </c>
      <c r="F603" s="257" t="s">
        <v>162</v>
      </c>
      <c r="G603" s="255"/>
      <c r="H603" s="258">
        <v>150.25999999999999</v>
      </c>
      <c r="I603" s="259"/>
      <c r="J603" s="255"/>
      <c r="K603" s="255"/>
      <c r="L603" s="260"/>
      <c r="M603" s="261"/>
      <c r="N603" s="262"/>
      <c r="O603" s="262"/>
      <c r="P603" s="262"/>
      <c r="Q603" s="262"/>
      <c r="R603" s="262"/>
      <c r="S603" s="262"/>
      <c r="T603" s="263"/>
      <c r="U603" s="15"/>
      <c r="V603" s="15"/>
      <c r="W603" s="15"/>
      <c r="X603" s="15"/>
      <c r="Y603" s="15"/>
      <c r="Z603" s="15"/>
      <c r="AA603" s="15"/>
      <c r="AB603" s="15"/>
      <c r="AC603" s="15"/>
      <c r="AD603" s="15"/>
      <c r="AE603" s="15"/>
      <c r="AT603" s="264" t="s">
        <v>156</v>
      </c>
      <c r="AU603" s="264" t="s">
        <v>84</v>
      </c>
      <c r="AV603" s="15" t="s">
        <v>155</v>
      </c>
      <c r="AW603" s="15" t="s">
        <v>30</v>
      </c>
      <c r="AX603" s="15" t="s">
        <v>82</v>
      </c>
      <c r="AY603" s="264" t="s">
        <v>148</v>
      </c>
    </row>
    <row r="604" s="2" customFormat="1" ht="24.15" customHeight="1">
      <c r="A604" s="39"/>
      <c r="B604" s="40"/>
      <c r="C604" s="219" t="s">
        <v>424</v>
      </c>
      <c r="D604" s="219" t="s">
        <v>151</v>
      </c>
      <c r="E604" s="220" t="s">
        <v>540</v>
      </c>
      <c r="F604" s="221" t="s">
        <v>541</v>
      </c>
      <c r="G604" s="222" t="s">
        <v>154</v>
      </c>
      <c r="H604" s="223">
        <v>150</v>
      </c>
      <c r="I604" s="224"/>
      <c r="J604" s="225">
        <f>ROUND(I604*H604,2)</f>
        <v>0</v>
      </c>
      <c r="K604" s="221" t="s">
        <v>33</v>
      </c>
      <c r="L604" s="45"/>
      <c r="M604" s="226" t="s">
        <v>1</v>
      </c>
      <c r="N604" s="227" t="s">
        <v>39</v>
      </c>
      <c r="O604" s="92"/>
      <c r="P604" s="228">
        <f>O604*H604</f>
        <v>0</v>
      </c>
      <c r="Q604" s="228">
        <v>3.4999999999999997E-05</v>
      </c>
      <c r="R604" s="228">
        <f>Q604*H604</f>
        <v>0.0052499999999999995</v>
      </c>
      <c r="S604" s="228">
        <v>0</v>
      </c>
      <c r="T604" s="229">
        <f>S604*H604</f>
        <v>0</v>
      </c>
      <c r="U604" s="39"/>
      <c r="V604" s="39"/>
      <c r="W604" s="39"/>
      <c r="X604" s="39"/>
      <c r="Y604" s="39"/>
      <c r="Z604" s="39"/>
      <c r="AA604" s="39"/>
      <c r="AB604" s="39"/>
      <c r="AC604" s="39"/>
      <c r="AD604" s="39"/>
      <c r="AE604" s="39"/>
      <c r="AR604" s="230" t="s">
        <v>155</v>
      </c>
      <c r="AT604" s="230" t="s">
        <v>151</v>
      </c>
      <c r="AU604" s="230" t="s">
        <v>84</v>
      </c>
      <c r="AY604" s="18" t="s">
        <v>148</v>
      </c>
      <c r="BE604" s="231">
        <f>IF(N604="základní",J604,0)</f>
        <v>0</v>
      </c>
      <c r="BF604" s="231">
        <f>IF(N604="snížená",J604,0)</f>
        <v>0</v>
      </c>
      <c r="BG604" s="231">
        <f>IF(N604="zákl. přenesená",J604,0)</f>
        <v>0</v>
      </c>
      <c r="BH604" s="231">
        <f>IF(N604="sníž. přenesená",J604,0)</f>
        <v>0</v>
      </c>
      <c r="BI604" s="231">
        <f>IF(N604="nulová",J604,0)</f>
        <v>0</v>
      </c>
      <c r="BJ604" s="18" t="s">
        <v>82</v>
      </c>
      <c r="BK604" s="231">
        <f>ROUND(I604*H604,2)</f>
        <v>0</v>
      </c>
      <c r="BL604" s="18" t="s">
        <v>155</v>
      </c>
      <c r="BM604" s="230" t="s">
        <v>547</v>
      </c>
    </row>
    <row r="605" s="14" customFormat="1">
      <c r="A605" s="14"/>
      <c r="B605" s="243"/>
      <c r="C605" s="244"/>
      <c r="D605" s="234" t="s">
        <v>156</v>
      </c>
      <c r="E605" s="245" t="s">
        <v>1</v>
      </c>
      <c r="F605" s="246" t="s">
        <v>548</v>
      </c>
      <c r="G605" s="244"/>
      <c r="H605" s="247">
        <v>150</v>
      </c>
      <c r="I605" s="248"/>
      <c r="J605" s="244"/>
      <c r="K605" s="244"/>
      <c r="L605" s="249"/>
      <c r="M605" s="250"/>
      <c r="N605" s="251"/>
      <c r="O605" s="251"/>
      <c r="P605" s="251"/>
      <c r="Q605" s="251"/>
      <c r="R605" s="251"/>
      <c r="S605" s="251"/>
      <c r="T605" s="252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3" t="s">
        <v>156</v>
      </c>
      <c r="AU605" s="253" t="s">
        <v>84</v>
      </c>
      <c r="AV605" s="14" t="s">
        <v>84</v>
      </c>
      <c r="AW605" s="14" t="s">
        <v>30</v>
      </c>
      <c r="AX605" s="14" t="s">
        <v>82</v>
      </c>
      <c r="AY605" s="253" t="s">
        <v>148</v>
      </c>
    </row>
    <row r="606" s="2" customFormat="1" ht="16.5" customHeight="1">
      <c r="A606" s="39"/>
      <c r="B606" s="40"/>
      <c r="C606" s="219" t="s">
        <v>549</v>
      </c>
      <c r="D606" s="219" t="s">
        <v>151</v>
      </c>
      <c r="E606" s="220" t="s">
        <v>550</v>
      </c>
      <c r="F606" s="221" t="s">
        <v>551</v>
      </c>
      <c r="G606" s="222" t="s">
        <v>154</v>
      </c>
      <c r="H606" s="223">
        <v>145.58000000000001</v>
      </c>
      <c r="I606" s="224"/>
      <c r="J606" s="225">
        <f>ROUND(I606*H606,2)</f>
        <v>0</v>
      </c>
      <c r="K606" s="221" t="s">
        <v>33</v>
      </c>
      <c r="L606" s="45"/>
      <c r="M606" s="226" t="s">
        <v>1</v>
      </c>
      <c r="N606" s="227" t="s">
        <v>39</v>
      </c>
      <c r="O606" s="92"/>
      <c r="P606" s="228">
        <f>O606*H606</f>
        <v>0</v>
      </c>
      <c r="Q606" s="228">
        <v>0</v>
      </c>
      <c r="R606" s="228">
        <f>Q606*H606</f>
        <v>0</v>
      </c>
      <c r="S606" s="228">
        <v>0</v>
      </c>
      <c r="T606" s="229">
        <f>S606*H606</f>
        <v>0</v>
      </c>
      <c r="U606" s="39"/>
      <c r="V606" s="39"/>
      <c r="W606" s="39"/>
      <c r="X606" s="39"/>
      <c r="Y606" s="39"/>
      <c r="Z606" s="39"/>
      <c r="AA606" s="39"/>
      <c r="AB606" s="39"/>
      <c r="AC606" s="39"/>
      <c r="AD606" s="39"/>
      <c r="AE606" s="39"/>
      <c r="AR606" s="230" t="s">
        <v>155</v>
      </c>
      <c r="AT606" s="230" t="s">
        <v>151</v>
      </c>
      <c r="AU606" s="230" t="s">
        <v>84</v>
      </c>
      <c r="AY606" s="18" t="s">
        <v>148</v>
      </c>
      <c r="BE606" s="231">
        <f>IF(N606="základní",J606,0)</f>
        <v>0</v>
      </c>
      <c r="BF606" s="231">
        <f>IF(N606="snížená",J606,0)</f>
        <v>0</v>
      </c>
      <c r="BG606" s="231">
        <f>IF(N606="zákl. přenesená",J606,0)</f>
        <v>0</v>
      </c>
      <c r="BH606" s="231">
        <f>IF(N606="sníž. přenesená",J606,0)</f>
        <v>0</v>
      </c>
      <c r="BI606" s="231">
        <f>IF(N606="nulová",J606,0)</f>
        <v>0</v>
      </c>
      <c r="BJ606" s="18" t="s">
        <v>82</v>
      </c>
      <c r="BK606" s="231">
        <f>ROUND(I606*H606,2)</f>
        <v>0</v>
      </c>
      <c r="BL606" s="18" t="s">
        <v>155</v>
      </c>
      <c r="BM606" s="230" t="s">
        <v>552</v>
      </c>
    </row>
    <row r="607" s="13" customFormat="1">
      <c r="A607" s="13"/>
      <c r="B607" s="232"/>
      <c r="C607" s="233"/>
      <c r="D607" s="234" t="s">
        <v>156</v>
      </c>
      <c r="E607" s="235" t="s">
        <v>1</v>
      </c>
      <c r="F607" s="236" t="s">
        <v>553</v>
      </c>
      <c r="G607" s="233"/>
      <c r="H607" s="235" t="s">
        <v>1</v>
      </c>
      <c r="I607" s="237"/>
      <c r="J607" s="233"/>
      <c r="K607" s="233"/>
      <c r="L607" s="238"/>
      <c r="M607" s="239"/>
      <c r="N607" s="240"/>
      <c r="O607" s="240"/>
      <c r="P607" s="240"/>
      <c r="Q607" s="240"/>
      <c r="R607" s="240"/>
      <c r="S607" s="240"/>
      <c r="T607" s="241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2" t="s">
        <v>156</v>
      </c>
      <c r="AU607" s="242" t="s">
        <v>84</v>
      </c>
      <c r="AV607" s="13" t="s">
        <v>82</v>
      </c>
      <c r="AW607" s="13" t="s">
        <v>30</v>
      </c>
      <c r="AX607" s="13" t="s">
        <v>74</v>
      </c>
      <c r="AY607" s="242" t="s">
        <v>148</v>
      </c>
    </row>
    <row r="608" s="13" customFormat="1">
      <c r="A608" s="13"/>
      <c r="B608" s="232"/>
      <c r="C608" s="233"/>
      <c r="D608" s="234" t="s">
        <v>156</v>
      </c>
      <c r="E608" s="235" t="s">
        <v>1</v>
      </c>
      <c r="F608" s="236" t="s">
        <v>554</v>
      </c>
      <c r="G608" s="233"/>
      <c r="H608" s="235" t="s">
        <v>1</v>
      </c>
      <c r="I608" s="237"/>
      <c r="J608" s="233"/>
      <c r="K608" s="233"/>
      <c r="L608" s="238"/>
      <c r="M608" s="239"/>
      <c r="N608" s="240"/>
      <c r="O608" s="240"/>
      <c r="P608" s="240"/>
      <c r="Q608" s="240"/>
      <c r="R608" s="240"/>
      <c r="S608" s="240"/>
      <c r="T608" s="241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42" t="s">
        <v>156</v>
      </c>
      <c r="AU608" s="242" t="s">
        <v>84</v>
      </c>
      <c r="AV608" s="13" t="s">
        <v>82</v>
      </c>
      <c r="AW608" s="13" t="s">
        <v>30</v>
      </c>
      <c r="AX608" s="13" t="s">
        <v>74</v>
      </c>
      <c r="AY608" s="242" t="s">
        <v>148</v>
      </c>
    </row>
    <row r="609" s="14" customFormat="1">
      <c r="A609" s="14"/>
      <c r="B609" s="243"/>
      <c r="C609" s="244"/>
      <c r="D609" s="234" t="s">
        <v>156</v>
      </c>
      <c r="E609" s="245" t="s">
        <v>1</v>
      </c>
      <c r="F609" s="246" t="s">
        <v>555</v>
      </c>
      <c r="G609" s="244"/>
      <c r="H609" s="247">
        <v>38.18</v>
      </c>
      <c r="I609" s="248"/>
      <c r="J609" s="244"/>
      <c r="K609" s="244"/>
      <c r="L609" s="249"/>
      <c r="M609" s="250"/>
      <c r="N609" s="251"/>
      <c r="O609" s="251"/>
      <c r="P609" s="251"/>
      <c r="Q609" s="251"/>
      <c r="R609" s="251"/>
      <c r="S609" s="251"/>
      <c r="T609" s="252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3" t="s">
        <v>156</v>
      </c>
      <c r="AU609" s="253" t="s">
        <v>84</v>
      </c>
      <c r="AV609" s="14" t="s">
        <v>84</v>
      </c>
      <c r="AW609" s="14" t="s">
        <v>30</v>
      </c>
      <c r="AX609" s="14" t="s">
        <v>74</v>
      </c>
      <c r="AY609" s="253" t="s">
        <v>148</v>
      </c>
    </row>
    <row r="610" s="14" customFormat="1">
      <c r="A610" s="14"/>
      <c r="B610" s="243"/>
      <c r="C610" s="244"/>
      <c r="D610" s="234" t="s">
        <v>156</v>
      </c>
      <c r="E610" s="245" t="s">
        <v>1</v>
      </c>
      <c r="F610" s="246" t="s">
        <v>556</v>
      </c>
      <c r="G610" s="244"/>
      <c r="H610" s="247">
        <v>15.810000000000001</v>
      </c>
      <c r="I610" s="248"/>
      <c r="J610" s="244"/>
      <c r="K610" s="244"/>
      <c r="L610" s="249"/>
      <c r="M610" s="250"/>
      <c r="N610" s="251"/>
      <c r="O610" s="251"/>
      <c r="P610" s="251"/>
      <c r="Q610" s="251"/>
      <c r="R610" s="251"/>
      <c r="S610" s="251"/>
      <c r="T610" s="252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3" t="s">
        <v>156</v>
      </c>
      <c r="AU610" s="253" t="s">
        <v>84</v>
      </c>
      <c r="AV610" s="14" t="s">
        <v>84</v>
      </c>
      <c r="AW610" s="14" t="s">
        <v>30</v>
      </c>
      <c r="AX610" s="14" t="s">
        <v>74</v>
      </c>
      <c r="AY610" s="253" t="s">
        <v>148</v>
      </c>
    </row>
    <row r="611" s="13" customFormat="1">
      <c r="A611" s="13"/>
      <c r="B611" s="232"/>
      <c r="C611" s="233"/>
      <c r="D611" s="234" t="s">
        <v>156</v>
      </c>
      <c r="E611" s="235" t="s">
        <v>1</v>
      </c>
      <c r="F611" s="236" t="s">
        <v>557</v>
      </c>
      <c r="G611" s="233"/>
      <c r="H611" s="235" t="s">
        <v>1</v>
      </c>
      <c r="I611" s="237"/>
      <c r="J611" s="233"/>
      <c r="K611" s="233"/>
      <c r="L611" s="238"/>
      <c r="M611" s="239"/>
      <c r="N611" s="240"/>
      <c r="O611" s="240"/>
      <c r="P611" s="240"/>
      <c r="Q611" s="240"/>
      <c r="R611" s="240"/>
      <c r="S611" s="240"/>
      <c r="T611" s="241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42" t="s">
        <v>156</v>
      </c>
      <c r="AU611" s="242" t="s">
        <v>84</v>
      </c>
      <c r="AV611" s="13" t="s">
        <v>82</v>
      </c>
      <c r="AW611" s="13" t="s">
        <v>30</v>
      </c>
      <c r="AX611" s="13" t="s">
        <v>74</v>
      </c>
      <c r="AY611" s="242" t="s">
        <v>148</v>
      </c>
    </row>
    <row r="612" s="14" customFormat="1">
      <c r="A612" s="14"/>
      <c r="B612" s="243"/>
      <c r="C612" s="244"/>
      <c r="D612" s="234" t="s">
        <v>156</v>
      </c>
      <c r="E612" s="245" t="s">
        <v>1</v>
      </c>
      <c r="F612" s="246" t="s">
        <v>558</v>
      </c>
      <c r="G612" s="244"/>
      <c r="H612" s="247">
        <v>45.109999999999999</v>
      </c>
      <c r="I612" s="248"/>
      <c r="J612" s="244"/>
      <c r="K612" s="244"/>
      <c r="L612" s="249"/>
      <c r="M612" s="250"/>
      <c r="N612" s="251"/>
      <c r="O612" s="251"/>
      <c r="P612" s="251"/>
      <c r="Q612" s="251"/>
      <c r="R612" s="251"/>
      <c r="S612" s="251"/>
      <c r="T612" s="252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3" t="s">
        <v>156</v>
      </c>
      <c r="AU612" s="253" t="s">
        <v>84</v>
      </c>
      <c r="AV612" s="14" t="s">
        <v>84</v>
      </c>
      <c r="AW612" s="14" t="s">
        <v>30</v>
      </c>
      <c r="AX612" s="14" t="s">
        <v>74</v>
      </c>
      <c r="AY612" s="253" t="s">
        <v>148</v>
      </c>
    </row>
    <row r="613" s="13" customFormat="1">
      <c r="A613" s="13"/>
      <c r="B613" s="232"/>
      <c r="C613" s="233"/>
      <c r="D613" s="234" t="s">
        <v>156</v>
      </c>
      <c r="E613" s="235" t="s">
        <v>1</v>
      </c>
      <c r="F613" s="236" t="s">
        <v>559</v>
      </c>
      <c r="G613" s="233"/>
      <c r="H613" s="235" t="s">
        <v>1</v>
      </c>
      <c r="I613" s="237"/>
      <c r="J613" s="233"/>
      <c r="K613" s="233"/>
      <c r="L613" s="238"/>
      <c r="M613" s="239"/>
      <c r="N613" s="240"/>
      <c r="O613" s="240"/>
      <c r="P613" s="240"/>
      <c r="Q613" s="240"/>
      <c r="R613" s="240"/>
      <c r="S613" s="240"/>
      <c r="T613" s="241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42" t="s">
        <v>156</v>
      </c>
      <c r="AU613" s="242" t="s">
        <v>84</v>
      </c>
      <c r="AV613" s="13" t="s">
        <v>82</v>
      </c>
      <c r="AW613" s="13" t="s">
        <v>30</v>
      </c>
      <c r="AX613" s="13" t="s">
        <v>74</v>
      </c>
      <c r="AY613" s="242" t="s">
        <v>148</v>
      </c>
    </row>
    <row r="614" s="14" customFormat="1">
      <c r="A614" s="14"/>
      <c r="B614" s="243"/>
      <c r="C614" s="244"/>
      <c r="D614" s="234" t="s">
        <v>156</v>
      </c>
      <c r="E614" s="245" t="s">
        <v>1</v>
      </c>
      <c r="F614" s="246" t="s">
        <v>560</v>
      </c>
      <c r="G614" s="244"/>
      <c r="H614" s="247">
        <v>46.479999999999997</v>
      </c>
      <c r="I614" s="248"/>
      <c r="J614" s="244"/>
      <c r="K614" s="244"/>
      <c r="L614" s="249"/>
      <c r="M614" s="250"/>
      <c r="N614" s="251"/>
      <c r="O614" s="251"/>
      <c r="P614" s="251"/>
      <c r="Q614" s="251"/>
      <c r="R614" s="251"/>
      <c r="S614" s="251"/>
      <c r="T614" s="252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3" t="s">
        <v>156</v>
      </c>
      <c r="AU614" s="253" t="s">
        <v>84</v>
      </c>
      <c r="AV614" s="14" t="s">
        <v>84</v>
      </c>
      <c r="AW614" s="14" t="s">
        <v>30</v>
      </c>
      <c r="AX614" s="14" t="s">
        <v>74</v>
      </c>
      <c r="AY614" s="253" t="s">
        <v>148</v>
      </c>
    </row>
    <row r="615" s="15" customFormat="1">
      <c r="A615" s="15"/>
      <c r="B615" s="254"/>
      <c r="C615" s="255"/>
      <c r="D615" s="234" t="s">
        <v>156</v>
      </c>
      <c r="E615" s="256" t="s">
        <v>1</v>
      </c>
      <c r="F615" s="257" t="s">
        <v>162</v>
      </c>
      <c r="G615" s="255"/>
      <c r="H615" s="258">
        <v>145.57999999999998</v>
      </c>
      <c r="I615" s="259"/>
      <c r="J615" s="255"/>
      <c r="K615" s="255"/>
      <c r="L615" s="260"/>
      <c r="M615" s="261"/>
      <c r="N615" s="262"/>
      <c r="O615" s="262"/>
      <c r="P615" s="262"/>
      <c r="Q615" s="262"/>
      <c r="R615" s="262"/>
      <c r="S615" s="262"/>
      <c r="T615" s="263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64" t="s">
        <v>156</v>
      </c>
      <c r="AU615" s="264" t="s">
        <v>84</v>
      </c>
      <c r="AV615" s="15" t="s">
        <v>155</v>
      </c>
      <c r="AW615" s="15" t="s">
        <v>30</v>
      </c>
      <c r="AX615" s="15" t="s">
        <v>82</v>
      </c>
      <c r="AY615" s="264" t="s">
        <v>148</v>
      </c>
    </row>
    <row r="616" s="2" customFormat="1" ht="24.15" customHeight="1">
      <c r="A616" s="39"/>
      <c r="B616" s="40"/>
      <c r="C616" s="219" t="s">
        <v>428</v>
      </c>
      <c r="D616" s="219" t="s">
        <v>151</v>
      </c>
      <c r="E616" s="220" t="s">
        <v>561</v>
      </c>
      <c r="F616" s="221" t="s">
        <v>562</v>
      </c>
      <c r="G616" s="222" t="s">
        <v>165</v>
      </c>
      <c r="H616" s="223">
        <v>80</v>
      </c>
      <c r="I616" s="224"/>
      <c r="J616" s="225">
        <f>ROUND(I616*H616,2)</f>
        <v>0</v>
      </c>
      <c r="K616" s="221" t="s">
        <v>33</v>
      </c>
      <c r="L616" s="45"/>
      <c r="M616" s="226" t="s">
        <v>1</v>
      </c>
      <c r="N616" s="227" t="s">
        <v>39</v>
      </c>
      <c r="O616" s="92"/>
      <c r="P616" s="228">
        <f>O616*H616</f>
        <v>0</v>
      </c>
      <c r="Q616" s="228">
        <v>9.0059999999999998E-06</v>
      </c>
      <c r="R616" s="228">
        <f>Q616*H616</f>
        <v>0.00072048000000000001</v>
      </c>
      <c r="S616" s="228">
        <v>0</v>
      </c>
      <c r="T616" s="229">
        <f>S616*H616</f>
        <v>0</v>
      </c>
      <c r="U616" s="39"/>
      <c r="V616" s="39"/>
      <c r="W616" s="39"/>
      <c r="X616" s="39"/>
      <c r="Y616" s="39"/>
      <c r="Z616" s="39"/>
      <c r="AA616" s="39"/>
      <c r="AB616" s="39"/>
      <c r="AC616" s="39"/>
      <c r="AD616" s="39"/>
      <c r="AE616" s="39"/>
      <c r="AR616" s="230" t="s">
        <v>155</v>
      </c>
      <c r="AT616" s="230" t="s">
        <v>151</v>
      </c>
      <c r="AU616" s="230" t="s">
        <v>84</v>
      </c>
      <c r="AY616" s="18" t="s">
        <v>148</v>
      </c>
      <c r="BE616" s="231">
        <f>IF(N616="základní",J616,0)</f>
        <v>0</v>
      </c>
      <c r="BF616" s="231">
        <f>IF(N616="snížená",J616,0)</f>
        <v>0</v>
      </c>
      <c r="BG616" s="231">
        <f>IF(N616="zákl. přenesená",J616,0)</f>
        <v>0</v>
      </c>
      <c r="BH616" s="231">
        <f>IF(N616="sníž. přenesená",J616,0)</f>
        <v>0</v>
      </c>
      <c r="BI616" s="231">
        <f>IF(N616="nulová",J616,0)</f>
        <v>0</v>
      </c>
      <c r="BJ616" s="18" t="s">
        <v>82</v>
      </c>
      <c r="BK616" s="231">
        <f>ROUND(I616*H616,2)</f>
        <v>0</v>
      </c>
      <c r="BL616" s="18" t="s">
        <v>155</v>
      </c>
      <c r="BM616" s="230" t="s">
        <v>563</v>
      </c>
    </row>
    <row r="617" s="14" customFormat="1">
      <c r="A617" s="14"/>
      <c r="B617" s="243"/>
      <c r="C617" s="244"/>
      <c r="D617" s="234" t="s">
        <v>156</v>
      </c>
      <c r="E617" s="245" t="s">
        <v>1</v>
      </c>
      <c r="F617" s="246" t="s">
        <v>564</v>
      </c>
      <c r="G617" s="244"/>
      <c r="H617" s="247">
        <v>80</v>
      </c>
      <c r="I617" s="248"/>
      <c r="J617" s="244"/>
      <c r="K617" s="244"/>
      <c r="L617" s="249"/>
      <c r="M617" s="250"/>
      <c r="N617" s="251"/>
      <c r="O617" s="251"/>
      <c r="P617" s="251"/>
      <c r="Q617" s="251"/>
      <c r="R617" s="251"/>
      <c r="S617" s="251"/>
      <c r="T617" s="252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3" t="s">
        <v>156</v>
      </c>
      <c r="AU617" s="253" t="s">
        <v>84</v>
      </c>
      <c r="AV617" s="14" t="s">
        <v>84</v>
      </c>
      <c r="AW617" s="14" t="s">
        <v>30</v>
      </c>
      <c r="AX617" s="14" t="s">
        <v>74</v>
      </c>
      <c r="AY617" s="253" t="s">
        <v>148</v>
      </c>
    </row>
    <row r="618" s="15" customFormat="1">
      <c r="A618" s="15"/>
      <c r="B618" s="254"/>
      <c r="C618" s="255"/>
      <c r="D618" s="234" t="s">
        <v>156</v>
      </c>
      <c r="E618" s="256" t="s">
        <v>1</v>
      </c>
      <c r="F618" s="257" t="s">
        <v>162</v>
      </c>
      <c r="G618" s="255"/>
      <c r="H618" s="258">
        <v>80</v>
      </c>
      <c r="I618" s="259"/>
      <c r="J618" s="255"/>
      <c r="K618" s="255"/>
      <c r="L618" s="260"/>
      <c r="M618" s="261"/>
      <c r="N618" s="262"/>
      <c r="O618" s="262"/>
      <c r="P618" s="262"/>
      <c r="Q618" s="262"/>
      <c r="R618" s="262"/>
      <c r="S618" s="262"/>
      <c r="T618" s="263"/>
      <c r="U618" s="15"/>
      <c r="V618" s="15"/>
      <c r="W618" s="15"/>
      <c r="X618" s="15"/>
      <c r="Y618" s="15"/>
      <c r="Z618" s="15"/>
      <c r="AA618" s="15"/>
      <c r="AB618" s="15"/>
      <c r="AC618" s="15"/>
      <c r="AD618" s="15"/>
      <c r="AE618" s="15"/>
      <c r="AT618" s="264" t="s">
        <v>156</v>
      </c>
      <c r="AU618" s="264" t="s">
        <v>84</v>
      </c>
      <c r="AV618" s="15" t="s">
        <v>155</v>
      </c>
      <c r="AW618" s="15" t="s">
        <v>30</v>
      </c>
      <c r="AX618" s="15" t="s">
        <v>82</v>
      </c>
      <c r="AY618" s="264" t="s">
        <v>148</v>
      </c>
    </row>
    <row r="619" s="2" customFormat="1" ht="21.75" customHeight="1">
      <c r="A619" s="39"/>
      <c r="B619" s="40"/>
      <c r="C619" s="219" t="s">
        <v>565</v>
      </c>
      <c r="D619" s="219" t="s">
        <v>151</v>
      </c>
      <c r="E619" s="220" t="s">
        <v>566</v>
      </c>
      <c r="F619" s="221" t="s">
        <v>567</v>
      </c>
      <c r="G619" s="222" t="s">
        <v>165</v>
      </c>
      <c r="H619" s="223">
        <v>88</v>
      </c>
      <c r="I619" s="224"/>
      <c r="J619" s="225">
        <f>ROUND(I619*H619,2)</f>
        <v>0</v>
      </c>
      <c r="K619" s="221" t="s">
        <v>33</v>
      </c>
      <c r="L619" s="45"/>
      <c r="M619" s="226" t="s">
        <v>1</v>
      </c>
      <c r="N619" s="227" t="s">
        <v>39</v>
      </c>
      <c r="O619" s="92"/>
      <c r="P619" s="228">
        <f>O619*H619</f>
        <v>0</v>
      </c>
      <c r="Q619" s="228">
        <v>6.9999999999999994E-05</v>
      </c>
      <c r="R619" s="228">
        <f>Q619*H619</f>
        <v>0.0061599999999999997</v>
      </c>
      <c r="S619" s="228">
        <v>0</v>
      </c>
      <c r="T619" s="229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30" t="s">
        <v>155</v>
      </c>
      <c r="AT619" s="230" t="s">
        <v>151</v>
      </c>
      <c r="AU619" s="230" t="s">
        <v>84</v>
      </c>
      <c r="AY619" s="18" t="s">
        <v>148</v>
      </c>
      <c r="BE619" s="231">
        <f>IF(N619="základní",J619,0)</f>
        <v>0</v>
      </c>
      <c r="BF619" s="231">
        <f>IF(N619="snížená",J619,0)</f>
        <v>0</v>
      </c>
      <c r="BG619" s="231">
        <f>IF(N619="zákl. přenesená",J619,0)</f>
        <v>0</v>
      </c>
      <c r="BH619" s="231">
        <f>IF(N619="sníž. přenesená",J619,0)</f>
        <v>0</v>
      </c>
      <c r="BI619" s="231">
        <f>IF(N619="nulová",J619,0)</f>
        <v>0</v>
      </c>
      <c r="BJ619" s="18" t="s">
        <v>82</v>
      </c>
      <c r="BK619" s="231">
        <f>ROUND(I619*H619,2)</f>
        <v>0</v>
      </c>
      <c r="BL619" s="18" t="s">
        <v>155</v>
      </c>
      <c r="BM619" s="230" t="s">
        <v>568</v>
      </c>
    </row>
    <row r="620" s="14" customFormat="1">
      <c r="A620" s="14"/>
      <c r="B620" s="243"/>
      <c r="C620" s="244"/>
      <c r="D620" s="234" t="s">
        <v>156</v>
      </c>
      <c r="E620" s="245" t="s">
        <v>1</v>
      </c>
      <c r="F620" s="246" t="s">
        <v>569</v>
      </c>
      <c r="G620" s="244"/>
      <c r="H620" s="247">
        <v>88</v>
      </c>
      <c r="I620" s="248"/>
      <c r="J620" s="244"/>
      <c r="K620" s="244"/>
      <c r="L620" s="249"/>
      <c r="M620" s="250"/>
      <c r="N620" s="251"/>
      <c r="O620" s="251"/>
      <c r="P620" s="251"/>
      <c r="Q620" s="251"/>
      <c r="R620" s="251"/>
      <c r="S620" s="251"/>
      <c r="T620" s="252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3" t="s">
        <v>156</v>
      </c>
      <c r="AU620" s="253" t="s">
        <v>84</v>
      </c>
      <c r="AV620" s="14" t="s">
        <v>84</v>
      </c>
      <c r="AW620" s="14" t="s">
        <v>30</v>
      </c>
      <c r="AX620" s="14" t="s">
        <v>74</v>
      </c>
      <c r="AY620" s="253" t="s">
        <v>148</v>
      </c>
    </row>
    <row r="621" s="15" customFormat="1">
      <c r="A621" s="15"/>
      <c r="B621" s="254"/>
      <c r="C621" s="255"/>
      <c r="D621" s="234" t="s">
        <v>156</v>
      </c>
      <c r="E621" s="256" t="s">
        <v>1</v>
      </c>
      <c r="F621" s="257" t="s">
        <v>162</v>
      </c>
      <c r="G621" s="255"/>
      <c r="H621" s="258">
        <v>88</v>
      </c>
      <c r="I621" s="259"/>
      <c r="J621" s="255"/>
      <c r="K621" s="255"/>
      <c r="L621" s="260"/>
      <c r="M621" s="261"/>
      <c r="N621" s="262"/>
      <c r="O621" s="262"/>
      <c r="P621" s="262"/>
      <c r="Q621" s="262"/>
      <c r="R621" s="262"/>
      <c r="S621" s="262"/>
      <c r="T621" s="263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64" t="s">
        <v>156</v>
      </c>
      <c r="AU621" s="264" t="s">
        <v>84</v>
      </c>
      <c r="AV621" s="15" t="s">
        <v>155</v>
      </c>
      <c r="AW621" s="15" t="s">
        <v>30</v>
      </c>
      <c r="AX621" s="15" t="s">
        <v>82</v>
      </c>
      <c r="AY621" s="264" t="s">
        <v>148</v>
      </c>
    </row>
    <row r="622" s="2" customFormat="1" ht="21.75" customHeight="1">
      <c r="A622" s="39"/>
      <c r="B622" s="40"/>
      <c r="C622" s="219" t="s">
        <v>436</v>
      </c>
      <c r="D622" s="219" t="s">
        <v>151</v>
      </c>
      <c r="E622" s="220" t="s">
        <v>570</v>
      </c>
      <c r="F622" s="221" t="s">
        <v>571</v>
      </c>
      <c r="G622" s="222" t="s">
        <v>154</v>
      </c>
      <c r="H622" s="223">
        <v>130.52099999999999</v>
      </c>
      <c r="I622" s="224"/>
      <c r="J622" s="225">
        <f>ROUND(I622*H622,2)</f>
        <v>0</v>
      </c>
      <c r="K622" s="221" t="s">
        <v>33</v>
      </c>
      <c r="L622" s="45"/>
      <c r="M622" s="226" t="s">
        <v>1</v>
      </c>
      <c r="N622" s="227" t="s">
        <v>39</v>
      </c>
      <c r="O622" s="92"/>
      <c r="P622" s="228">
        <f>O622*H622</f>
        <v>0</v>
      </c>
      <c r="Q622" s="228">
        <v>0</v>
      </c>
      <c r="R622" s="228">
        <f>Q622*H622</f>
        <v>0</v>
      </c>
      <c r="S622" s="228">
        <v>0.13100000000000001</v>
      </c>
      <c r="T622" s="229">
        <f>S622*H622</f>
        <v>17.098250999999998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30" t="s">
        <v>155</v>
      </c>
      <c r="AT622" s="230" t="s">
        <v>151</v>
      </c>
      <c r="AU622" s="230" t="s">
        <v>84</v>
      </c>
      <c r="AY622" s="18" t="s">
        <v>148</v>
      </c>
      <c r="BE622" s="231">
        <f>IF(N622="základní",J622,0)</f>
        <v>0</v>
      </c>
      <c r="BF622" s="231">
        <f>IF(N622="snížená",J622,0)</f>
        <v>0</v>
      </c>
      <c r="BG622" s="231">
        <f>IF(N622="zákl. přenesená",J622,0)</f>
        <v>0</v>
      </c>
      <c r="BH622" s="231">
        <f>IF(N622="sníž. přenesená",J622,0)</f>
        <v>0</v>
      </c>
      <c r="BI622" s="231">
        <f>IF(N622="nulová",J622,0)</f>
        <v>0</v>
      </c>
      <c r="BJ622" s="18" t="s">
        <v>82</v>
      </c>
      <c r="BK622" s="231">
        <f>ROUND(I622*H622,2)</f>
        <v>0</v>
      </c>
      <c r="BL622" s="18" t="s">
        <v>155</v>
      </c>
      <c r="BM622" s="230" t="s">
        <v>572</v>
      </c>
    </row>
    <row r="623" s="13" customFormat="1">
      <c r="A623" s="13"/>
      <c r="B623" s="232"/>
      <c r="C623" s="233"/>
      <c r="D623" s="234" t="s">
        <v>156</v>
      </c>
      <c r="E623" s="235" t="s">
        <v>1</v>
      </c>
      <c r="F623" s="236" t="s">
        <v>573</v>
      </c>
      <c r="G623" s="233"/>
      <c r="H623" s="235" t="s">
        <v>1</v>
      </c>
      <c r="I623" s="237"/>
      <c r="J623" s="233"/>
      <c r="K623" s="233"/>
      <c r="L623" s="238"/>
      <c r="M623" s="239"/>
      <c r="N623" s="240"/>
      <c r="O623" s="240"/>
      <c r="P623" s="240"/>
      <c r="Q623" s="240"/>
      <c r="R623" s="240"/>
      <c r="S623" s="240"/>
      <c r="T623" s="241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42" t="s">
        <v>156</v>
      </c>
      <c r="AU623" s="242" t="s">
        <v>84</v>
      </c>
      <c r="AV623" s="13" t="s">
        <v>82</v>
      </c>
      <c r="AW623" s="13" t="s">
        <v>30</v>
      </c>
      <c r="AX623" s="13" t="s">
        <v>74</v>
      </c>
      <c r="AY623" s="242" t="s">
        <v>148</v>
      </c>
    </row>
    <row r="624" s="14" customFormat="1">
      <c r="A624" s="14"/>
      <c r="B624" s="243"/>
      <c r="C624" s="244"/>
      <c r="D624" s="234" t="s">
        <v>156</v>
      </c>
      <c r="E624" s="245" t="s">
        <v>1</v>
      </c>
      <c r="F624" s="246" t="s">
        <v>574</v>
      </c>
      <c r="G624" s="244"/>
      <c r="H624" s="247">
        <v>21.213000000000001</v>
      </c>
      <c r="I624" s="248"/>
      <c r="J624" s="244"/>
      <c r="K624" s="244"/>
      <c r="L624" s="249"/>
      <c r="M624" s="250"/>
      <c r="N624" s="251"/>
      <c r="O624" s="251"/>
      <c r="P624" s="251"/>
      <c r="Q624" s="251"/>
      <c r="R624" s="251"/>
      <c r="S624" s="251"/>
      <c r="T624" s="252"/>
      <c r="U624" s="14"/>
      <c r="V624" s="14"/>
      <c r="W624" s="14"/>
      <c r="X624" s="14"/>
      <c r="Y624" s="14"/>
      <c r="Z624" s="14"/>
      <c r="AA624" s="14"/>
      <c r="AB624" s="14"/>
      <c r="AC624" s="14"/>
      <c r="AD624" s="14"/>
      <c r="AE624" s="14"/>
      <c r="AT624" s="253" t="s">
        <v>156</v>
      </c>
      <c r="AU624" s="253" t="s">
        <v>84</v>
      </c>
      <c r="AV624" s="14" t="s">
        <v>84</v>
      </c>
      <c r="AW624" s="14" t="s">
        <v>30</v>
      </c>
      <c r="AX624" s="14" t="s">
        <v>74</v>
      </c>
      <c r="AY624" s="253" t="s">
        <v>148</v>
      </c>
    </row>
    <row r="625" s="14" customFormat="1">
      <c r="A625" s="14"/>
      <c r="B625" s="243"/>
      <c r="C625" s="244"/>
      <c r="D625" s="234" t="s">
        <v>156</v>
      </c>
      <c r="E625" s="245" t="s">
        <v>1</v>
      </c>
      <c r="F625" s="246" t="s">
        <v>575</v>
      </c>
      <c r="G625" s="244"/>
      <c r="H625" s="247">
        <v>3.766</v>
      </c>
      <c r="I625" s="248"/>
      <c r="J625" s="244"/>
      <c r="K625" s="244"/>
      <c r="L625" s="249"/>
      <c r="M625" s="250"/>
      <c r="N625" s="251"/>
      <c r="O625" s="251"/>
      <c r="P625" s="251"/>
      <c r="Q625" s="251"/>
      <c r="R625" s="251"/>
      <c r="S625" s="251"/>
      <c r="T625" s="252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3" t="s">
        <v>156</v>
      </c>
      <c r="AU625" s="253" t="s">
        <v>84</v>
      </c>
      <c r="AV625" s="14" t="s">
        <v>84</v>
      </c>
      <c r="AW625" s="14" t="s">
        <v>30</v>
      </c>
      <c r="AX625" s="14" t="s">
        <v>74</v>
      </c>
      <c r="AY625" s="253" t="s">
        <v>148</v>
      </c>
    </row>
    <row r="626" s="14" customFormat="1">
      <c r="A626" s="14"/>
      <c r="B626" s="243"/>
      <c r="C626" s="244"/>
      <c r="D626" s="234" t="s">
        <v>156</v>
      </c>
      <c r="E626" s="245" t="s">
        <v>1</v>
      </c>
      <c r="F626" s="246" t="s">
        <v>576</v>
      </c>
      <c r="G626" s="244"/>
      <c r="H626" s="247">
        <v>4.2119999999999997</v>
      </c>
      <c r="I626" s="248"/>
      <c r="J626" s="244"/>
      <c r="K626" s="244"/>
      <c r="L626" s="249"/>
      <c r="M626" s="250"/>
      <c r="N626" s="251"/>
      <c r="O626" s="251"/>
      <c r="P626" s="251"/>
      <c r="Q626" s="251"/>
      <c r="R626" s="251"/>
      <c r="S626" s="251"/>
      <c r="T626" s="252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3" t="s">
        <v>156</v>
      </c>
      <c r="AU626" s="253" t="s">
        <v>84</v>
      </c>
      <c r="AV626" s="14" t="s">
        <v>84</v>
      </c>
      <c r="AW626" s="14" t="s">
        <v>30</v>
      </c>
      <c r="AX626" s="14" t="s">
        <v>74</v>
      </c>
      <c r="AY626" s="253" t="s">
        <v>148</v>
      </c>
    </row>
    <row r="627" s="14" customFormat="1">
      <c r="A627" s="14"/>
      <c r="B627" s="243"/>
      <c r="C627" s="244"/>
      <c r="D627" s="234" t="s">
        <v>156</v>
      </c>
      <c r="E627" s="245" t="s">
        <v>1</v>
      </c>
      <c r="F627" s="246" t="s">
        <v>577</v>
      </c>
      <c r="G627" s="244"/>
      <c r="H627" s="247">
        <v>14.353999999999999</v>
      </c>
      <c r="I627" s="248"/>
      <c r="J627" s="244"/>
      <c r="K627" s="244"/>
      <c r="L627" s="249"/>
      <c r="M627" s="250"/>
      <c r="N627" s="251"/>
      <c r="O627" s="251"/>
      <c r="P627" s="251"/>
      <c r="Q627" s="251"/>
      <c r="R627" s="251"/>
      <c r="S627" s="251"/>
      <c r="T627" s="252"/>
      <c r="U627" s="14"/>
      <c r="V627" s="14"/>
      <c r="W627" s="14"/>
      <c r="X627" s="14"/>
      <c r="Y627" s="14"/>
      <c r="Z627" s="14"/>
      <c r="AA627" s="14"/>
      <c r="AB627" s="14"/>
      <c r="AC627" s="14"/>
      <c r="AD627" s="14"/>
      <c r="AE627" s="14"/>
      <c r="AT627" s="253" t="s">
        <v>156</v>
      </c>
      <c r="AU627" s="253" t="s">
        <v>84</v>
      </c>
      <c r="AV627" s="14" t="s">
        <v>84</v>
      </c>
      <c r="AW627" s="14" t="s">
        <v>30</v>
      </c>
      <c r="AX627" s="14" t="s">
        <v>74</v>
      </c>
      <c r="AY627" s="253" t="s">
        <v>148</v>
      </c>
    </row>
    <row r="628" s="14" customFormat="1">
      <c r="A628" s="14"/>
      <c r="B628" s="243"/>
      <c r="C628" s="244"/>
      <c r="D628" s="234" t="s">
        <v>156</v>
      </c>
      <c r="E628" s="245" t="s">
        <v>1</v>
      </c>
      <c r="F628" s="246" t="s">
        <v>578</v>
      </c>
      <c r="G628" s="244"/>
      <c r="H628" s="247">
        <v>2.5790000000000002</v>
      </c>
      <c r="I628" s="248"/>
      <c r="J628" s="244"/>
      <c r="K628" s="244"/>
      <c r="L628" s="249"/>
      <c r="M628" s="250"/>
      <c r="N628" s="251"/>
      <c r="O628" s="251"/>
      <c r="P628" s="251"/>
      <c r="Q628" s="251"/>
      <c r="R628" s="251"/>
      <c r="S628" s="251"/>
      <c r="T628" s="252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3" t="s">
        <v>156</v>
      </c>
      <c r="AU628" s="253" t="s">
        <v>84</v>
      </c>
      <c r="AV628" s="14" t="s">
        <v>84</v>
      </c>
      <c r="AW628" s="14" t="s">
        <v>30</v>
      </c>
      <c r="AX628" s="14" t="s">
        <v>74</v>
      </c>
      <c r="AY628" s="253" t="s">
        <v>148</v>
      </c>
    </row>
    <row r="629" s="16" customFormat="1">
      <c r="A629" s="16"/>
      <c r="B629" s="265"/>
      <c r="C629" s="266"/>
      <c r="D629" s="234" t="s">
        <v>156</v>
      </c>
      <c r="E629" s="267" t="s">
        <v>1</v>
      </c>
      <c r="F629" s="268" t="s">
        <v>178</v>
      </c>
      <c r="G629" s="266"/>
      <c r="H629" s="269">
        <v>46.124000000000002</v>
      </c>
      <c r="I629" s="270"/>
      <c r="J629" s="266"/>
      <c r="K629" s="266"/>
      <c r="L629" s="271"/>
      <c r="M629" s="272"/>
      <c r="N629" s="273"/>
      <c r="O629" s="273"/>
      <c r="P629" s="273"/>
      <c r="Q629" s="273"/>
      <c r="R629" s="273"/>
      <c r="S629" s="273"/>
      <c r="T629" s="274"/>
      <c r="U629" s="16"/>
      <c r="V629" s="16"/>
      <c r="W629" s="16"/>
      <c r="X629" s="16"/>
      <c r="Y629" s="16"/>
      <c r="Z629" s="16"/>
      <c r="AA629" s="16"/>
      <c r="AB629" s="16"/>
      <c r="AC629" s="16"/>
      <c r="AD629" s="16"/>
      <c r="AE629" s="16"/>
      <c r="AT629" s="275" t="s">
        <v>156</v>
      </c>
      <c r="AU629" s="275" t="s">
        <v>84</v>
      </c>
      <c r="AV629" s="16" t="s">
        <v>149</v>
      </c>
      <c r="AW629" s="16" t="s">
        <v>30</v>
      </c>
      <c r="AX629" s="16" t="s">
        <v>74</v>
      </c>
      <c r="AY629" s="275" t="s">
        <v>148</v>
      </c>
    </row>
    <row r="630" s="13" customFormat="1">
      <c r="A630" s="13"/>
      <c r="B630" s="232"/>
      <c r="C630" s="233"/>
      <c r="D630" s="234" t="s">
        <v>156</v>
      </c>
      <c r="E630" s="235" t="s">
        <v>1</v>
      </c>
      <c r="F630" s="236" t="s">
        <v>579</v>
      </c>
      <c r="G630" s="233"/>
      <c r="H630" s="235" t="s">
        <v>1</v>
      </c>
      <c r="I630" s="237"/>
      <c r="J630" s="233"/>
      <c r="K630" s="233"/>
      <c r="L630" s="238"/>
      <c r="M630" s="239"/>
      <c r="N630" s="240"/>
      <c r="O630" s="240"/>
      <c r="P630" s="240"/>
      <c r="Q630" s="240"/>
      <c r="R630" s="240"/>
      <c r="S630" s="240"/>
      <c r="T630" s="241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42" t="s">
        <v>156</v>
      </c>
      <c r="AU630" s="242" t="s">
        <v>84</v>
      </c>
      <c r="AV630" s="13" t="s">
        <v>82</v>
      </c>
      <c r="AW630" s="13" t="s">
        <v>30</v>
      </c>
      <c r="AX630" s="13" t="s">
        <v>74</v>
      </c>
      <c r="AY630" s="242" t="s">
        <v>148</v>
      </c>
    </row>
    <row r="631" s="14" customFormat="1">
      <c r="A631" s="14"/>
      <c r="B631" s="243"/>
      <c r="C631" s="244"/>
      <c r="D631" s="234" t="s">
        <v>156</v>
      </c>
      <c r="E631" s="245" t="s">
        <v>1</v>
      </c>
      <c r="F631" s="246" t="s">
        <v>580</v>
      </c>
      <c r="G631" s="244"/>
      <c r="H631" s="247">
        <v>24.253</v>
      </c>
      <c r="I631" s="248"/>
      <c r="J631" s="244"/>
      <c r="K631" s="244"/>
      <c r="L631" s="249"/>
      <c r="M631" s="250"/>
      <c r="N631" s="251"/>
      <c r="O631" s="251"/>
      <c r="P631" s="251"/>
      <c r="Q631" s="251"/>
      <c r="R631" s="251"/>
      <c r="S631" s="251"/>
      <c r="T631" s="252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53" t="s">
        <v>156</v>
      </c>
      <c r="AU631" s="253" t="s">
        <v>84</v>
      </c>
      <c r="AV631" s="14" t="s">
        <v>84</v>
      </c>
      <c r="AW631" s="14" t="s">
        <v>30</v>
      </c>
      <c r="AX631" s="14" t="s">
        <v>74</v>
      </c>
      <c r="AY631" s="253" t="s">
        <v>148</v>
      </c>
    </row>
    <row r="632" s="14" customFormat="1">
      <c r="A632" s="14"/>
      <c r="B632" s="243"/>
      <c r="C632" s="244"/>
      <c r="D632" s="234" t="s">
        <v>156</v>
      </c>
      <c r="E632" s="245" t="s">
        <v>1</v>
      </c>
      <c r="F632" s="246" t="s">
        <v>581</v>
      </c>
      <c r="G632" s="244"/>
      <c r="H632" s="247">
        <v>19.210999999999999</v>
      </c>
      <c r="I632" s="248"/>
      <c r="J632" s="244"/>
      <c r="K632" s="244"/>
      <c r="L632" s="249"/>
      <c r="M632" s="250"/>
      <c r="N632" s="251"/>
      <c r="O632" s="251"/>
      <c r="P632" s="251"/>
      <c r="Q632" s="251"/>
      <c r="R632" s="251"/>
      <c r="S632" s="251"/>
      <c r="T632" s="252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3" t="s">
        <v>156</v>
      </c>
      <c r="AU632" s="253" t="s">
        <v>84</v>
      </c>
      <c r="AV632" s="14" t="s">
        <v>84</v>
      </c>
      <c r="AW632" s="14" t="s">
        <v>30</v>
      </c>
      <c r="AX632" s="14" t="s">
        <v>74</v>
      </c>
      <c r="AY632" s="253" t="s">
        <v>148</v>
      </c>
    </row>
    <row r="633" s="16" customFormat="1">
      <c r="A633" s="16"/>
      <c r="B633" s="265"/>
      <c r="C633" s="266"/>
      <c r="D633" s="234" t="s">
        <v>156</v>
      </c>
      <c r="E633" s="267" t="s">
        <v>1</v>
      </c>
      <c r="F633" s="268" t="s">
        <v>178</v>
      </c>
      <c r="G633" s="266"/>
      <c r="H633" s="269">
        <v>43.463999999999999</v>
      </c>
      <c r="I633" s="270"/>
      <c r="J633" s="266"/>
      <c r="K633" s="266"/>
      <c r="L633" s="271"/>
      <c r="M633" s="272"/>
      <c r="N633" s="273"/>
      <c r="O633" s="273"/>
      <c r="P633" s="273"/>
      <c r="Q633" s="273"/>
      <c r="R633" s="273"/>
      <c r="S633" s="273"/>
      <c r="T633" s="274"/>
      <c r="U633" s="16"/>
      <c r="V633" s="16"/>
      <c r="W633" s="16"/>
      <c r="X633" s="16"/>
      <c r="Y633" s="16"/>
      <c r="Z633" s="16"/>
      <c r="AA633" s="16"/>
      <c r="AB633" s="16"/>
      <c r="AC633" s="16"/>
      <c r="AD633" s="16"/>
      <c r="AE633" s="16"/>
      <c r="AT633" s="275" t="s">
        <v>156</v>
      </c>
      <c r="AU633" s="275" t="s">
        <v>84</v>
      </c>
      <c r="AV633" s="16" t="s">
        <v>149</v>
      </c>
      <c r="AW633" s="16" t="s">
        <v>30</v>
      </c>
      <c r="AX633" s="16" t="s">
        <v>74</v>
      </c>
      <c r="AY633" s="275" t="s">
        <v>148</v>
      </c>
    </row>
    <row r="634" s="13" customFormat="1">
      <c r="A634" s="13"/>
      <c r="B634" s="232"/>
      <c r="C634" s="233"/>
      <c r="D634" s="234" t="s">
        <v>156</v>
      </c>
      <c r="E634" s="235" t="s">
        <v>1</v>
      </c>
      <c r="F634" s="236" t="s">
        <v>226</v>
      </c>
      <c r="G634" s="233"/>
      <c r="H634" s="235" t="s">
        <v>1</v>
      </c>
      <c r="I634" s="237"/>
      <c r="J634" s="233"/>
      <c r="K634" s="233"/>
      <c r="L634" s="238"/>
      <c r="M634" s="239"/>
      <c r="N634" s="240"/>
      <c r="O634" s="240"/>
      <c r="P634" s="240"/>
      <c r="Q634" s="240"/>
      <c r="R634" s="240"/>
      <c r="S634" s="240"/>
      <c r="T634" s="241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42" t="s">
        <v>156</v>
      </c>
      <c r="AU634" s="242" t="s">
        <v>84</v>
      </c>
      <c r="AV634" s="13" t="s">
        <v>82</v>
      </c>
      <c r="AW634" s="13" t="s">
        <v>30</v>
      </c>
      <c r="AX634" s="13" t="s">
        <v>74</v>
      </c>
      <c r="AY634" s="242" t="s">
        <v>148</v>
      </c>
    </row>
    <row r="635" s="14" customFormat="1">
      <c r="A635" s="14"/>
      <c r="B635" s="243"/>
      <c r="C635" s="244"/>
      <c r="D635" s="234" t="s">
        <v>156</v>
      </c>
      <c r="E635" s="245" t="s">
        <v>1</v>
      </c>
      <c r="F635" s="246" t="s">
        <v>582</v>
      </c>
      <c r="G635" s="244"/>
      <c r="H635" s="247">
        <v>17.048999999999999</v>
      </c>
      <c r="I635" s="248"/>
      <c r="J635" s="244"/>
      <c r="K635" s="244"/>
      <c r="L635" s="249"/>
      <c r="M635" s="250"/>
      <c r="N635" s="251"/>
      <c r="O635" s="251"/>
      <c r="P635" s="251"/>
      <c r="Q635" s="251"/>
      <c r="R635" s="251"/>
      <c r="S635" s="251"/>
      <c r="T635" s="252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3" t="s">
        <v>156</v>
      </c>
      <c r="AU635" s="253" t="s">
        <v>84</v>
      </c>
      <c r="AV635" s="14" t="s">
        <v>84</v>
      </c>
      <c r="AW635" s="14" t="s">
        <v>30</v>
      </c>
      <c r="AX635" s="14" t="s">
        <v>74</v>
      </c>
      <c r="AY635" s="253" t="s">
        <v>148</v>
      </c>
    </row>
    <row r="636" s="14" customFormat="1">
      <c r="A636" s="14"/>
      <c r="B636" s="243"/>
      <c r="C636" s="244"/>
      <c r="D636" s="234" t="s">
        <v>156</v>
      </c>
      <c r="E636" s="245" t="s">
        <v>1</v>
      </c>
      <c r="F636" s="246" t="s">
        <v>583</v>
      </c>
      <c r="G636" s="244"/>
      <c r="H636" s="247">
        <v>23.884</v>
      </c>
      <c r="I636" s="248"/>
      <c r="J636" s="244"/>
      <c r="K636" s="244"/>
      <c r="L636" s="249"/>
      <c r="M636" s="250"/>
      <c r="N636" s="251"/>
      <c r="O636" s="251"/>
      <c r="P636" s="251"/>
      <c r="Q636" s="251"/>
      <c r="R636" s="251"/>
      <c r="S636" s="251"/>
      <c r="T636" s="252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3" t="s">
        <v>156</v>
      </c>
      <c r="AU636" s="253" t="s">
        <v>84</v>
      </c>
      <c r="AV636" s="14" t="s">
        <v>84</v>
      </c>
      <c r="AW636" s="14" t="s">
        <v>30</v>
      </c>
      <c r="AX636" s="14" t="s">
        <v>74</v>
      </c>
      <c r="AY636" s="253" t="s">
        <v>148</v>
      </c>
    </row>
    <row r="637" s="16" customFormat="1">
      <c r="A637" s="16"/>
      <c r="B637" s="265"/>
      <c r="C637" s="266"/>
      <c r="D637" s="234" t="s">
        <v>156</v>
      </c>
      <c r="E637" s="267" t="s">
        <v>1</v>
      </c>
      <c r="F637" s="268" t="s">
        <v>178</v>
      </c>
      <c r="G637" s="266"/>
      <c r="H637" s="269">
        <v>40.933</v>
      </c>
      <c r="I637" s="270"/>
      <c r="J637" s="266"/>
      <c r="K637" s="266"/>
      <c r="L637" s="271"/>
      <c r="M637" s="272"/>
      <c r="N637" s="273"/>
      <c r="O637" s="273"/>
      <c r="P637" s="273"/>
      <c r="Q637" s="273"/>
      <c r="R637" s="273"/>
      <c r="S637" s="273"/>
      <c r="T637" s="274"/>
      <c r="U637" s="16"/>
      <c r="V637" s="16"/>
      <c r="W637" s="16"/>
      <c r="X637" s="16"/>
      <c r="Y637" s="16"/>
      <c r="Z637" s="16"/>
      <c r="AA637" s="16"/>
      <c r="AB637" s="16"/>
      <c r="AC637" s="16"/>
      <c r="AD637" s="16"/>
      <c r="AE637" s="16"/>
      <c r="AT637" s="275" t="s">
        <v>156</v>
      </c>
      <c r="AU637" s="275" t="s">
        <v>84</v>
      </c>
      <c r="AV637" s="16" t="s">
        <v>149</v>
      </c>
      <c r="AW637" s="16" t="s">
        <v>30</v>
      </c>
      <c r="AX637" s="16" t="s">
        <v>74</v>
      </c>
      <c r="AY637" s="275" t="s">
        <v>148</v>
      </c>
    </row>
    <row r="638" s="15" customFormat="1">
      <c r="A638" s="15"/>
      <c r="B638" s="254"/>
      <c r="C638" s="255"/>
      <c r="D638" s="234" t="s">
        <v>156</v>
      </c>
      <c r="E638" s="256" t="s">
        <v>1</v>
      </c>
      <c r="F638" s="257" t="s">
        <v>162</v>
      </c>
      <c r="G638" s="255"/>
      <c r="H638" s="258">
        <v>130.52100000000002</v>
      </c>
      <c r="I638" s="259"/>
      <c r="J638" s="255"/>
      <c r="K638" s="255"/>
      <c r="L638" s="260"/>
      <c r="M638" s="261"/>
      <c r="N638" s="262"/>
      <c r="O638" s="262"/>
      <c r="P638" s="262"/>
      <c r="Q638" s="262"/>
      <c r="R638" s="262"/>
      <c r="S638" s="262"/>
      <c r="T638" s="263"/>
      <c r="U638" s="15"/>
      <c r="V638" s="15"/>
      <c r="W638" s="15"/>
      <c r="X638" s="15"/>
      <c r="Y638" s="15"/>
      <c r="Z638" s="15"/>
      <c r="AA638" s="15"/>
      <c r="AB638" s="15"/>
      <c r="AC638" s="15"/>
      <c r="AD638" s="15"/>
      <c r="AE638" s="15"/>
      <c r="AT638" s="264" t="s">
        <v>156</v>
      </c>
      <c r="AU638" s="264" t="s">
        <v>84</v>
      </c>
      <c r="AV638" s="15" t="s">
        <v>155</v>
      </c>
      <c r="AW638" s="15" t="s">
        <v>30</v>
      </c>
      <c r="AX638" s="15" t="s">
        <v>82</v>
      </c>
      <c r="AY638" s="264" t="s">
        <v>148</v>
      </c>
    </row>
    <row r="639" s="2" customFormat="1" ht="21.75" customHeight="1">
      <c r="A639" s="39"/>
      <c r="B639" s="40"/>
      <c r="C639" s="219" t="s">
        <v>584</v>
      </c>
      <c r="D639" s="219" t="s">
        <v>151</v>
      </c>
      <c r="E639" s="220" t="s">
        <v>585</v>
      </c>
      <c r="F639" s="221" t="s">
        <v>586</v>
      </c>
      <c r="G639" s="222" t="s">
        <v>154</v>
      </c>
      <c r="H639" s="223">
        <v>36.609999999999999</v>
      </c>
      <c r="I639" s="224"/>
      <c r="J639" s="225">
        <f>ROUND(I639*H639,2)</f>
        <v>0</v>
      </c>
      <c r="K639" s="221" t="s">
        <v>33</v>
      </c>
      <c r="L639" s="45"/>
      <c r="M639" s="226" t="s">
        <v>1</v>
      </c>
      <c r="N639" s="227" t="s">
        <v>39</v>
      </c>
      <c r="O639" s="92"/>
      <c r="P639" s="228">
        <f>O639*H639</f>
        <v>0</v>
      </c>
      <c r="Q639" s="228">
        <v>0</v>
      </c>
      <c r="R639" s="228">
        <f>Q639*H639</f>
        <v>0</v>
      </c>
      <c r="S639" s="228">
        <v>0.26100000000000001</v>
      </c>
      <c r="T639" s="229">
        <f>S639*H639</f>
        <v>9.5552100000000006</v>
      </c>
      <c r="U639" s="39"/>
      <c r="V639" s="39"/>
      <c r="W639" s="39"/>
      <c r="X639" s="39"/>
      <c r="Y639" s="39"/>
      <c r="Z639" s="39"/>
      <c r="AA639" s="39"/>
      <c r="AB639" s="39"/>
      <c r="AC639" s="39"/>
      <c r="AD639" s="39"/>
      <c r="AE639" s="39"/>
      <c r="AR639" s="230" t="s">
        <v>155</v>
      </c>
      <c r="AT639" s="230" t="s">
        <v>151</v>
      </c>
      <c r="AU639" s="230" t="s">
        <v>84</v>
      </c>
      <c r="AY639" s="18" t="s">
        <v>148</v>
      </c>
      <c r="BE639" s="231">
        <f>IF(N639="základní",J639,0)</f>
        <v>0</v>
      </c>
      <c r="BF639" s="231">
        <f>IF(N639="snížená",J639,0)</f>
        <v>0</v>
      </c>
      <c r="BG639" s="231">
        <f>IF(N639="zákl. přenesená",J639,0)</f>
        <v>0</v>
      </c>
      <c r="BH639" s="231">
        <f>IF(N639="sníž. přenesená",J639,0)</f>
        <v>0</v>
      </c>
      <c r="BI639" s="231">
        <f>IF(N639="nulová",J639,0)</f>
        <v>0</v>
      </c>
      <c r="BJ639" s="18" t="s">
        <v>82</v>
      </c>
      <c r="BK639" s="231">
        <f>ROUND(I639*H639,2)</f>
        <v>0</v>
      </c>
      <c r="BL639" s="18" t="s">
        <v>155</v>
      </c>
      <c r="BM639" s="230" t="s">
        <v>587</v>
      </c>
    </row>
    <row r="640" s="13" customFormat="1">
      <c r="A640" s="13"/>
      <c r="B640" s="232"/>
      <c r="C640" s="233"/>
      <c r="D640" s="234" t="s">
        <v>156</v>
      </c>
      <c r="E640" s="235" t="s">
        <v>1</v>
      </c>
      <c r="F640" s="236" t="s">
        <v>573</v>
      </c>
      <c r="G640" s="233"/>
      <c r="H640" s="235" t="s">
        <v>1</v>
      </c>
      <c r="I640" s="237"/>
      <c r="J640" s="233"/>
      <c r="K640" s="233"/>
      <c r="L640" s="238"/>
      <c r="M640" s="239"/>
      <c r="N640" s="240"/>
      <c r="O640" s="240"/>
      <c r="P640" s="240"/>
      <c r="Q640" s="240"/>
      <c r="R640" s="240"/>
      <c r="S640" s="240"/>
      <c r="T640" s="241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42" t="s">
        <v>156</v>
      </c>
      <c r="AU640" s="242" t="s">
        <v>84</v>
      </c>
      <c r="AV640" s="13" t="s">
        <v>82</v>
      </c>
      <c r="AW640" s="13" t="s">
        <v>30</v>
      </c>
      <c r="AX640" s="13" t="s">
        <v>74</v>
      </c>
      <c r="AY640" s="242" t="s">
        <v>148</v>
      </c>
    </row>
    <row r="641" s="14" customFormat="1">
      <c r="A641" s="14"/>
      <c r="B641" s="243"/>
      <c r="C641" s="244"/>
      <c r="D641" s="234" t="s">
        <v>156</v>
      </c>
      <c r="E641" s="245" t="s">
        <v>1</v>
      </c>
      <c r="F641" s="246" t="s">
        <v>588</v>
      </c>
      <c r="G641" s="244"/>
      <c r="H641" s="247">
        <v>4.2889999999999997</v>
      </c>
      <c r="I641" s="248"/>
      <c r="J641" s="244"/>
      <c r="K641" s="244"/>
      <c r="L641" s="249"/>
      <c r="M641" s="250"/>
      <c r="N641" s="251"/>
      <c r="O641" s="251"/>
      <c r="P641" s="251"/>
      <c r="Q641" s="251"/>
      <c r="R641" s="251"/>
      <c r="S641" s="251"/>
      <c r="T641" s="252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3" t="s">
        <v>156</v>
      </c>
      <c r="AU641" s="253" t="s">
        <v>84</v>
      </c>
      <c r="AV641" s="14" t="s">
        <v>84</v>
      </c>
      <c r="AW641" s="14" t="s">
        <v>30</v>
      </c>
      <c r="AX641" s="14" t="s">
        <v>74</v>
      </c>
      <c r="AY641" s="253" t="s">
        <v>148</v>
      </c>
    </row>
    <row r="642" s="14" customFormat="1">
      <c r="A642" s="14"/>
      <c r="B642" s="243"/>
      <c r="C642" s="244"/>
      <c r="D642" s="234" t="s">
        <v>156</v>
      </c>
      <c r="E642" s="245" t="s">
        <v>1</v>
      </c>
      <c r="F642" s="246" t="s">
        <v>589</v>
      </c>
      <c r="G642" s="244"/>
      <c r="H642" s="247">
        <v>18.541</v>
      </c>
      <c r="I642" s="248"/>
      <c r="J642" s="244"/>
      <c r="K642" s="244"/>
      <c r="L642" s="249"/>
      <c r="M642" s="250"/>
      <c r="N642" s="251"/>
      <c r="O642" s="251"/>
      <c r="P642" s="251"/>
      <c r="Q642" s="251"/>
      <c r="R642" s="251"/>
      <c r="S642" s="251"/>
      <c r="T642" s="252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3" t="s">
        <v>156</v>
      </c>
      <c r="AU642" s="253" t="s">
        <v>84</v>
      </c>
      <c r="AV642" s="14" t="s">
        <v>84</v>
      </c>
      <c r="AW642" s="14" t="s">
        <v>30</v>
      </c>
      <c r="AX642" s="14" t="s">
        <v>74</v>
      </c>
      <c r="AY642" s="253" t="s">
        <v>148</v>
      </c>
    </row>
    <row r="643" s="16" customFormat="1">
      <c r="A643" s="16"/>
      <c r="B643" s="265"/>
      <c r="C643" s="266"/>
      <c r="D643" s="234" t="s">
        <v>156</v>
      </c>
      <c r="E643" s="267" t="s">
        <v>1</v>
      </c>
      <c r="F643" s="268" t="s">
        <v>178</v>
      </c>
      <c r="G643" s="266"/>
      <c r="H643" s="269">
        <v>22.829999999999998</v>
      </c>
      <c r="I643" s="270"/>
      <c r="J643" s="266"/>
      <c r="K643" s="266"/>
      <c r="L643" s="271"/>
      <c r="M643" s="272"/>
      <c r="N643" s="273"/>
      <c r="O643" s="273"/>
      <c r="P643" s="273"/>
      <c r="Q643" s="273"/>
      <c r="R643" s="273"/>
      <c r="S643" s="273"/>
      <c r="T643" s="274"/>
      <c r="U643" s="16"/>
      <c r="V643" s="16"/>
      <c r="W643" s="16"/>
      <c r="X643" s="16"/>
      <c r="Y643" s="16"/>
      <c r="Z643" s="16"/>
      <c r="AA643" s="16"/>
      <c r="AB643" s="16"/>
      <c r="AC643" s="16"/>
      <c r="AD643" s="16"/>
      <c r="AE643" s="16"/>
      <c r="AT643" s="275" t="s">
        <v>156</v>
      </c>
      <c r="AU643" s="275" t="s">
        <v>84</v>
      </c>
      <c r="AV643" s="16" t="s">
        <v>149</v>
      </c>
      <c r="AW643" s="16" t="s">
        <v>30</v>
      </c>
      <c r="AX643" s="16" t="s">
        <v>74</v>
      </c>
      <c r="AY643" s="275" t="s">
        <v>148</v>
      </c>
    </row>
    <row r="644" s="13" customFormat="1">
      <c r="A644" s="13"/>
      <c r="B644" s="232"/>
      <c r="C644" s="233"/>
      <c r="D644" s="234" t="s">
        <v>156</v>
      </c>
      <c r="E644" s="235" t="s">
        <v>1</v>
      </c>
      <c r="F644" s="236" t="s">
        <v>579</v>
      </c>
      <c r="G644" s="233"/>
      <c r="H644" s="235" t="s">
        <v>1</v>
      </c>
      <c r="I644" s="237"/>
      <c r="J644" s="233"/>
      <c r="K644" s="233"/>
      <c r="L644" s="238"/>
      <c r="M644" s="239"/>
      <c r="N644" s="240"/>
      <c r="O644" s="240"/>
      <c r="P644" s="240"/>
      <c r="Q644" s="240"/>
      <c r="R644" s="240"/>
      <c r="S644" s="240"/>
      <c r="T644" s="241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42" t="s">
        <v>156</v>
      </c>
      <c r="AU644" s="242" t="s">
        <v>84</v>
      </c>
      <c r="AV644" s="13" t="s">
        <v>82</v>
      </c>
      <c r="AW644" s="13" t="s">
        <v>30</v>
      </c>
      <c r="AX644" s="13" t="s">
        <v>74</v>
      </c>
      <c r="AY644" s="242" t="s">
        <v>148</v>
      </c>
    </row>
    <row r="645" s="14" customFormat="1">
      <c r="A645" s="14"/>
      <c r="B645" s="243"/>
      <c r="C645" s="244"/>
      <c r="D645" s="234" t="s">
        <v>156</v>
      </c>
      <c r="E645" s="245" t="s">
        <v>1</v>
      </c>
      <c r="F645" s="246" t="s">
        <v>590</v>
      </c>
      <c r="G645" s="244"/>
      <c r="H645" s="247">
        <v>6.8899999999999997</v>
      </c>
      <c r="I645" s="248"/>
      <c r="J645" s="244"/>
      <c r="K645" s="244"/>
      <c r="L645" s="249"/>
      <c r="M645" s="250"/>
      <c r="N645" s="251"/>
      <c r="O645" s="251"/>
      <c r="P645" s="251"/>
      <c r="Q645" s="251"/>
      <c r="R645" s="251"/>
      <c r="S645" s="251"/>
      <c r="T645" s="252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3" t="s">
        <v>156</v>
      </c>
      <c r="AU645" s="253" t="s">
        <v>84</v>
      </c>
      <c r="AV645" s="14" t="s">
        <v>84</v>
      </c>
      <c r="AW645" s="14" t="s">
        <v>30</v>
      </c>
      <c r="AX645" s="14" t="s">
        <v>74</v>
      </c>
      <c r="AY645" s="253" t="s">
        <v>148</v>
      </c>
    </row>
    <row r="646" s="13" customFormat="1">
      <c r="A646" s="13"/>
      <c r="B646" s="232"/>
      <c r="C646" s="233"/>
      <c r="D646" s="234" t="s">
        <v>156</v>
      </c>
      <c r="E646" s="235" t="s">
        <v>1</v>
      </c>
      <c r="F646" s="236" t="s">
        <v>226</v>
      </c>
      <c r="G646" s="233"/>
      <c r="H646" s="235" t="s">
        <v>1</v>
      </c>
      <c r="I646" s="237"/>
      <c r="J646" s="233"/>
      <c r="K646" s="233"/>
      <c r="L646" s="238"/>
      <c r="M646" s="239"/>
      <c r="N646" s="240"/>
      <c r="O646" s="240"/>
      <c r="P646" s="240"/>
      <c r="Q646" s="240"/>
      <c r="R646" s="240"/>
      <c r="S646" s="240"/>
      <c r="T646" s="241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42" t="s">
        <v>156</v>
      </c>
      <c r="AU646" s="242" t="s">
        <v>84</v>
      </c>
      <c r="AV646" s="13" t="s">
        <v>82</v>
      </c>
      <c r="AW646" s="13" t="s">
        <v>30</v>
      </c>
      <c r="AX646" s="13" t="s">
        <v>74</v>
      </c>
      <c r="AY646" s="242" t="s">
        <v>148</v>
      </c>
    </row>
    <row r="647" s="14" customFormat="1">
      <c r="A647" s="14"/>
      <c r="B647" s="243"/>
      <c r="C647" s="244"/>
      <c r="D647" s="234" t="s">
        <v>156</v>
      </c>
      <c r="E647" s="245" t="s">
        <v>1</v>
      </c>
      <c r="F647" s="246" t="s">
        <v>590</v>
      </c>
      <c r="G647" s="244"/>
      <c r="H647" s="247">
        <v>6.8899999999999997</v>
      </c>
      <c r="I647" s="248"/>
      <c r="J647" s="244"/>
      <c r="K647" s="244"/>
      <c r="L647" s="249"/>
      <c r="M647" s="250"/>
      <c r="N647" s="251"/>
      <c r="O647" s="251"/>
      <c r="P647" s="251"/>
      <c r="Q647" s="251"/>
      <c r="R647" s="251"/>
      <c r="S647" s="251"/>
      <c r="T647" s="252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53" t="s">
        <v>156</v>
      </c>
      <c r="AU647" s="253" t="s">
        <v>84</v>
      </c>
      <c r="AV647" s="14" t="s">
        <v>84</v>
      </c>
      <c r="AW647" s="14" t="s">
        <v>30</v>
      </c>
      <c r="AX647" s="14" t="s">
        <v>74</v>
      </c>
      <c r="AY647" s="253" t="s">
        <v>148</v>
      </c>
    </row>
    <row r="648" s="16" customFormat="1">
      <c r="A648" s="16"/>
      <c r="B648" s="265"/>
      <c r="C648" s="266"/>
      <c r="D648" s="234" t="s">
        <v>156</v>
      </c>
      <c r="E648" s="267" t="s">
        <v>1</v>
      </c>
      <c r="F648" s="268" t="s">
        <v>178</v>
      </c>
      <c r="G648" s="266"/>
      <c r="H648" s="269">
        <v>13.779999999999999</v>
      </c>
      <c r="I648" s="270"/>
      <c r="J648" s="266"/>
      <c r="K648" s="266"/>
      <c r="L648" s="271"/>
      <c r="M648" s="272"/>
      <c r="N648" s="273"/>
      <c r="O648" s="273"/>
      <c r="P648" s="273"/>
      <c r="Q648" s="273"/>
      <c r="R648" s="273"/>
      <c r="S648" s="273"/>
      <c r="T648" s="274"/>
      <c r="U648" s="16"/>
      <c r="V648" s="16"/>
      <c r="W648" s="16"/>
      <c r="X648" s="16"/>
      <c r="Y648" s="16"/>
      <c r="Z648" s="16"/>
      <c r="AA648" s="16"/>
      <c r="AB648" s="16"/>
      <c r="AC648" s="16"/>
      <c r="AD648" s="16"/>
      <c r="AE648" s="16"/>
      <c r="AT648" s="275" t="s">
        <v>156</v>
      </c>
      <c r="AU648" s="275" t="s">
        <v>84</v>
      </c>
      <c r="AV648" s="16" t="s">
        <v>149</v>
      </c>
      <c r="AW648" s="16" t="s">
        <v>30</v>
      </c>
      <c r="AX648" s="16" t="s">
        <v>74</v>
      </c>
      <c r="AY648" s="275" t="s">
        <v>148</v>
      </c>
    </row>
    <row r="649" s="15" customFormat="1">
      <c r="A649" s="15"/>
      <c r="B649" s="254"/>
      <c r="C649" s="255"/>
      <c r="D649" s="234" t="s">
        <v>156</v>
      </c>
      <c r="E649" s="256" t="s">
        <v>1</v>
      </c>
      <c r="F649" s="257" t="s">
        <v>162</v>
      </c>
      <c r="G649" s="255"/>
      <c r="H649" s="258">
        <v>36.609999999999999</v>
      </c>
      <c r="I649" s="259"/>
      <c r="J649" s="255"/>
      <c r="K649" s="255"/>
      <c r="L649" s="260"/>
      <c r="M649" s="261"/>
      <c r="N649" s="262"/>
      <c r="O649" s="262"/>
      <c r="P649" s="262"/>
      <c r="Q649" s="262"/>
      <c r="R649" s="262"/>
      <c r="S649" s="262"/>
      <c r="T649" s="263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264" t="s">
        <v>156</v>
      </c>
      <c r="AU649" s="264" t="s">
        <v>84</v>
      </c>
      <c r="AV649" s="15" t="s">
        <v>155</v>
      </c>
      <c r="AW649" s="15" t="s">
        <v>30</v>
      </c>
      <c r="AX649" s="15" t="s">
        <v>82</v>
      </c>
      <c r="AY649" s="264" t="s">
        <v>148</v>
      </c>
    </row>
    <row r="650" s="2" customFormat="1" ht="21.75" customHeight="1">
      <c r="A650" s="39"/>
      <c r="B650" s="40"/>
      <c r="C650" s="219" t="s">
        <v>443</v>
      </c>
      <c r="D650" s="219" t="s">
        <v>151</v>
      </c>
      <c r="E650" s="220" t="s">
        <v>591</v>
      </c>
      <c r="F650" s="221" t="s">
        <v>592</v>
      </c>
      <c r="G650" s="222" t="s">
        <v>154</v>
      </c>
      <c r="H650" s="223">
        <v>4</v>
      </c>
      <c r="I650" s="224"/>
      <c r="J650" s="225">
        <f>ROUND(I650*H650,2)</f>
        <v>0</v>
      </c>
      <c r="K650" s="221" t="s">
        <v>33</v>
      </c>
      <c r="L650" s="45"/>
      <c r="M650" s="226" t="s">
        <v>1</v>
      </c>
      <c r="N650" s="227" t="s">
        <v>39</v>
      </c>
      <c r="O650" s="92"/>
      <c r="P650" s="228">
        <f>O650*H650</f>
        <v>0</v>
      </c>
      <c r="Q650" s="228">
        <v>0</v>
      </c>
      <c r="R650" s="228">
        <f>Q650*H650</f>
        <v>0</v>
      </c>
      <c r="S650" s="228">
        <v>0.082000000000000003</v>
      </c>
      <c r="T650" s="229">
        <f>S650*H650</f>
        <v>0.32800000000000001</v>
      </c>
      <c r="U650" s="39"/>
      <c r="V650" s="39"/>
      <c r="W650" s="39"/>
      <c r="X650" s="39"/>
      <c r="Y650" s="39"/>
      <c r="Z650" s="39"/>
      <c r="AA650" s="39"/>
      <c r="AB650" s="39"/>
      <c r="AC650" s="39"/>
      <c r="AD650" s="39"/>
      <c r="AE650" s="39"/>
      <c r="AR650" s="230" t="s">
        <v>155</v>
      </c>
      <c r="AT650" s="230" t="s">
        <v>151</v>
      </c>
      <c r="AU650" s="230" t="s">
        <v>84</v>
      </c>
      <c r="AY650" s="18" t="s">
        <v>148</v>
      </c>
      <c r="BE650" s="231">
        <f>IF(N650="základní",J650,0)</f>
        <v>0</v>
      </c>
      <c r="BF650" s="231">
        <f>IF(N650="snížená",J650,0)</f>
        <v>0</v>
      </c>
      <c r="BG650" s="231">
        <f>IF(N650="zákl. přenesená",J650,0)</f>
        <v>0</v>
      </c>
      <c r="BH650" s="231">
        <f>IF(N650="sníž. přenesená",J650,0)</f>
        <v>0</v>
      </c>
      <c r="BI650" s="231">
        <f>IF(N650="nulová",J650,0)</f>
        <v>0</v>
      </c>
      <c r="BJ650" s="18" t="s">
        <v>82</v>
      </c>
      <c r="BK650" s="231">
        <f>ROUND(I650*H650,2)</f>
        <v>0</v>
      </c>
      <c r="BL650" s="18" t="s">
        <v>155</v>
      </c>
      <c r="BM650" s="230" t="s">
        <v>593</v>
      </c>
    </row>
    <row r="651" s="14" customFormat="1">
      <c r="A651" s="14"/>
      <c r="B651" s="243"/>
      <c r="C651" s="244"/>
      <c r="D651" s="234" t="s">
        <v>156</v>
      </c>
      <c r="E651" s="245" t="s">
        <v>1</v>
      </c>
      <c r="F651" s="246" t="s">
        <v>594</v>
      </c>
      <c r="G651" s="244"/>
      <c r="H651" s="247">
        <v>4</v>
      </c>
      <c r="I651" s="248"/>
      <c r="J651" s="244"/>
      <c r="K651" s="244"/>
      <c r="L651" s="249"/>
      <c r="M651" s="250"/>
      <c r="N651" s="251"/>
      <c r="O651" s="251"/>
      <c r="P651" s="251"/>
      <c r="Q651" s="251"/>
      <c r="R651" s="251"/>
      <c r="S651" s="251"/>
      <c r="T651" s="252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3" t="s">
        <v>156</v>
      </c>
      <c r="AU651" s="253" t="s">
        <v>84</v>
      </c>
      <c r="AV651" s="14" t="s">
        <v>84</v>
      </c>
      <c r="AW651" s="14" t="s">
        <v>30</v>
      </c>
      <c r="AX651" s="14" t="s">
        <v>74</v>
      </c>
      <c r="AY651" s="253" t="s">
        <v>148</v>
      </c>
    </row>
    <row r="652" s="15" customFormat="1">
      <c r="A652" s="15"/>
      <c r="B652" s="254"/>
      <c r="C652" s="255"/>
      <c r="D652" s="234" t="s">
        <v>156</v>
      </c>
      <c r="E652" s="256" t="s">
        <v>1</v>
      </c>
      <c r="F652" s="257" t="s">
        <v>162</v>
      </c>
      <c r="G652" s="255"/>
      <c r="H652" s="258">
        <v>4</v>
      </c>
      <c r="I652" s="259"/>
      <c r="J652" s="255"/>
      <c r="K652" s="255"/>
      <c r="L652" s="260"/>
      <c r="M652" s="261"/>
      <c r="N652" s="262"/>
      <c r="O652" s="262"/>
      <c r="P652" s="262"/>
      <c r="Q652" s="262"/>
      <c r="R652" s="262"/>
      <c r="S652" s="262"/>
      <c r="T652" s="263"/>
      <c r="U652" s="15"/>
      <c r="V652" s="15"/>
      <c r="W652" s="15"/>
      <c r="X652" s="15"/>
      <c r="Y652" s="15"/>
      <c r="Z652" s="15"/>
      <c r="AA652" s="15"/>
      <c r="AB652" s="15"/>
      <c r="AC652" s="15"/>
      <c r="AD652" s="15"/>
      <c r="AE652" s="15"/>
      <c r="AT652" s="264" t="s">
        <v>156</v>
      </c>
      <c r="AU652" s="264" t="s">
        <v>84</v>
      </c>
      <c r="AV652" s="15" t="s">
        <v>155</v>
      </c>
      <c r="AW652" s="15" t="s">
        <v>30</v>
      </c>
      <c r="AX652" s="15" t="s">
        <v>82</v>
      </c>
      <c r="AY652" s="264" t="s">
        <v>148</v>
      </c>
    </row>
    <row r="653" s="2" customFormat="1" ht="33" customHeight="1">
      <c r="A653" s="39"/>
      <c r="B653" s="40"/>
      <c r="C653" s="219" t="s">
        <v>595</v>
      </c>
      <c r="D653" s="219" t="s">
        <v>151</v>
      </c>
      <c r="E653" s="220" t="s">
        <v>596</v>
      </c>
      <c r="F653" s="221" t="s">
        <v>597</v>
      </c>
      <c r="G653" s="222" t="s">
        <v>168</v>
      </c>
      <c r="H653" s="223">
        <v>3.1619999999999999</v>
      </c>
      <c r="I653" s="224"/>
      <c r="J653" s="225">
        <f>ROUND(I653*H653,2)</f>
        <v>0</v>
      </c>
      <c r="K653" s="221" t="s">
        <v>33</v>
      </c>
      <c r="L653" s="45"/>
      <c r="M653" s="226" t="s">
        <v>1</v>
      </c>
      <c r="N653" s="227" t="s">
        <v>39</v>
      </c>
      <c r="O653" s="92"/>
      <c r="P653" s="228">
        <f>O653*H653</f>
        <v>0</v>
      </c>
      <c r="Q653" s="228">
        <v>0</v>
      </c>
      <c r="R653" s="228">
        <f>Q653*H653</f>
        <v>0</v>
      </c>
      <c r="S653" s="228">
        <v>1.6000000000000001</v>
      </c>
      <c r="T653" s="229">
        <f>S653*H653</f>
        <v>5.0592000000000006</v>
      </c>
      <c r="U653" s="39"/>
      <c r="V653" s="39"/>
      <c r="W653" s="39"/>
      <c r="X653" s="39"/>
      <c r="Y653" s="39"/>
      <c r="Z653" s="39"/>
      <c r="AA653" s="39"/>
      <c r="AB653" s="39"/>
      <c r="AC653" s="39"/>
      <c r="AD653" s="39"/>
      <c r="AE653" s="39"/>
      <c r="AR653" s="230" t="s">
        <v>155</v>
      </c>
      <c r="AT653" s="230" t="s">
        <v>151</v>
      </c>
      <c r="AU653" s="230" t="s">
        <v>84</v>
      </c>
      <c r="AY653" s="18" t="s">
        <v>148</v>
      </c>
      <c r="BE653" s="231">
        <f>IF(N653="základní",J653,0)</f>
        <v>0</v>
      </c>
      <c r="BF653" s="231">
        <f>IF(N653="snížená",J653,0)</f>
        <v>0</v>
      </c>
      <c r="BG653" s="231">
        <f>IF(N653="zákl. přenesená",J653,0)</f>
        <v>0</v>
      </c>
      <c r="BH653" s="231">
        <f>IF(N653="sníž. přenesená",J653,0)</f>
        <v>0</v>
      </c>
      <c r="BI653" s="231">
        <f>IF(N653="nulová",J653,0)</f>
        <v>0</v>
      </c>
      <c r="BJ653" s="18" t="s">
        <v>82</v>
      </c>
      <c r="BK653" s="231">
        <f>ROUND(I653*H653,2)</f>
        <v>0</v>
      </c>
      <c r="BL653" s="18" t="s">
        <v>155</v>
      </c>
      <c r="BM653" s="230" t="s">
        <v>598</v>
      </c>
    </row>
    <row r="654" s="14" customFormat="1">
      <c r="A654" s="14"/>
      <c r="B654" s="243"/>
      <c r="C654" s="244"/>
      <c r="D654" s="234" t="s">
        <v>156</v>
      </c>
      <c r="E654" s="245" t="s">
        <v>1</v>
      </c>
      <c r="F654" s="246" t="s">
        <v>599</v>
      </c>
      <c r="G654" s="244"/>
      <c r="H654" s="247">
        <v>3.1619999999999999</v>
      </c>
      <c r="I654" s="248"/>
      <c r="J654" s="244"/>
      <c r="K654" s="244"/>
      <c r="L654" s="249"/>
      <c r="M654" s="250"/>
      <c r="N654" s="251"/>
      <c r="O654" s="251"/>
      <c r="P654" s="251"/>
      <c r="Q654" s="251"/>
      <c r="R654" s="251"/>
      <c r="S654" s="251"/>
      <c r="T654" s="252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3" t="s">
        <v>156</v>
      </c>
      <c r="AU654" s="253" t="s">
        <v>84</v>
      </c>
      <c r="AV654" s="14" t="s">
        <v>84</v>
      </c>
      <c r="AW654" s="14" t="s">
        <v>30</v>
      </c>
      <c r="AX654" s="14" t="s">
        <v>74</v>
      </c>
      <c r="AY654" s="253" t="s">
        <v>148</v>
      </c>
    </row>
    <row r="655" s="15" customFormat="1">
      <c r="A655" s="15"/>
      <c r="B655" s="254"/>
      <c r="C655" s="255"/>
      <c r="D655" s="234" t="s">
        <v>156</v>
      </c>
      <c r="E655" s="256" t="s">
        <v>1</v>
      </c>
      <c r="F655" s="257" t="s">
        <v>162</v>
      </c>
      <c r="G655" s="255"/>
      <c r="H655" s="258">
        <v>3.1619999999999999</v>
      </c>
      <c r="I655" s="259"/>
      <c r="J655" s="255"/>
      <c r="K655" s="255"/>
      <c r="L655" s="260"/>
      <c r="M655" s="261"/>
      <c r="N655" s="262"/>
      <c r="O655" s="262"/>
      <c r="P655" s="262"/>
      <c r="Q655" s="262"/>
      <c r="R655" s="262"/>
      <c r="S655" s="262"/>
      <c r="T655" s="263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T655" s="264" t="s">
        <v>156</v>
      </c>
      <c r="AU655" s="264" t="s">
        <v>84</v>
      </c>
      <c r="AV655" s="15" t="s">
        <v>155</v>
      </c>
      <c r="AW655" s="15" t="s">
        <v>30</v>
      </c>
      <c r="AX655" s="15" t="s">
        <v>82</v>
      </c>
      <c r="AY655" s="264" t="s">
        <v>148</v>
      </c>
    </row>
    <row r="656" s="2" customFormat="1" ht="24.15" customHeight="1">
      <c r="A656" s="39"/>
      <c r="B656" s="40"/>
      <c r="C656" s="219" t="s">
        <v>453</v>
      </c>
      <c r="D656" s="219" t="s">
        <v>151</v>
      </c>
      <c r="E656" s="220" t="s">
        <v>600</v>
      </c>
      <c r="F656" s="221" t="s">
        <v>601</v>
      </c>
      <c r="G656" s="222" t="s">
        <v>154</v>
      </c>
      <c r="H656" s="223">
        <v>97.959999999999994</v>
      </c>
      <c r="I656" s="224"/>
      <c r="J656" s="225">
        <f>ROUND(I656*H656,2)</f>
        <v>0</v>
      </c>
      <c r="K656" s="221" t="s">
        <v>33</v>
      </c>
      <c r="L656" s="45"/>
      <c r="M656" s="226" t="s">
        <v>1</v>
      </c>
      <c r="N656" s="227" t="s">
        <v>39</v>
      </c>
      <c r="O656" s="92"/>
      <c r="P656" s="228">
        <f>O656*H656</f>
        <v>0</v>
      </c>
      <c r="Q656" s="228">
        <v>0</v>
      </c>
      <c r="R656" s="228">
        <f>Q656*H656</f>
        <v>0</v>
      </c>
      <c r="S656" s="228">
        <v>0.089999999999999997</v>
      </c>
      <c r="T656" s="229">
        <f>S656*H656</f>
        <v>8.8163999999999998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30" t="s">
        <v>155</v>
      </c>
      <c r="AT656" s="230" t="s">
        <v>151</v>
      </c>
      <c r="AU656" s="230" t="s">
        <v>84</v>
      </c>
      <c r="AY656" s="18" t="s">
        <v>148</v>
      </c>
      <c r="BE656" s="231">
        <f>IF(N656="základní",J656,0)</f>
        <v>0</v>
      </c>
      <c r="BF656" s="231">
        <f>IF(N656="snížená",J656,0)</f>
        <v>0</v>
      </c>
      <c r="BG656" s="231">
        <f>IF(N656="zákl. přenesená",J656,0)</f>
        <v>0</v>
      </c>
      <c r="BH656" s="231">
        <f>IF(N656="sníž. přenesená",J656,0)</f>
        <v>0</v>
      </c>
      <c r="BI656" s="231">
        <f>IF(N656="nulová",J656,0)</f>
        <v>0</v>
      </c>
      <c r="BJ656" s="18" t="s">
        <v>82</v>
      </c>
      <c r="BK656" s="231">
        <f>ROUND(I656*H656,2)</f>
        <v>0</v>
      </c>
      <c r="BL656" s="18" t="s">
        <v>155</v>
      </c>
      <c r="BM656" s="230" t="s">
        <v>602</v>
      </c>
    </row>
    <row r="657" s="13" customFormat="1">
      <c r="A657" s="13"/>
      <c r="B657" s="232"/>
      <c r="C657" s="233"/>
      <c r="D657" s="234" t="s">
        <v>156</v>
      </c>
      <c r="E657" s="235" t="s">
        <v>1</v>
      </c>
      <c r="F657" s="236" t="s">
        <v>603</v>
      </c>
      <c r="G657" s="233"/>
      <c r="H657" s="235" t="s">
        <v>1</v>
      </c>
      <c r="I657" s="237"/>
      <c r="J657" s="233"/>
      <c r="K657" s="233"/>
      <c r="L657" s="238"/>
      <c r="M657" s="239"/>
      <c r="N657" s="240"/>
      <c r="O657" s="240"/>
      <c r="P657" s="240"/>
      <c r="Q657" s="240"/>
      <c r="R657" s="240"/>
      <c r="S657" s="240"/>
      <c r="T657" s="241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42" t="s">
        <v>156</v>
      </c>
      <c r="AU657" s="242" t="s">
        <v>84</v>
      </c>
      <c r="AV657" s="13" t="s">
        <v>82</v>
      </c>
      <c r="AW657" s="13" t="s">
        <v>30</v>
      </c>
      <c r="AX657" s="13" t="s">
        <v>74</v>
      </c>
      <c r="AY657" s="242" t="s">
        <v>148</v>
      </c>
    </row>
    <row r="658" s="14" customFormat="1">
      <c r="A658" s="14"/>
      <c r="B658" s="243"/>
      <c r="C658" s="244"/>
      <c r="D658" s="234" t="s">
        <v>156</v>
      </c>
      <c r="E658" s="245" t="s">
        <v>1</v>
      </c>
      <c r="F658" s="246" t="s">
        <v>555</v>
      </c>
      <c r="G658" s="244"/>
      <c r="H658" s="247">
        <v>38.18</v>
      </c>
      <c r="I658" s="248"/>
      <c r="J658" s="244"/>
      <c r="K658" s="244"/>
      <c r="L658" s="249"/>
      <c r="M658" s="250"/>
      <c r="N658" s="251"/>
      <c r="O658" s="251"/>
      <c r="P658" s="251"/>
      <c r="Q658" s="251"/>
      <c r="R658" s="251"/>
      <c r="S658" s="251"/>
      <c r="T658" s="252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3" t="s">
        <v>156</v>
      </c>
      <c r="AU658" s="253" t="s">
        <v>84</v>
      </c>
      <c r="AV658" s="14" t="s">
        <v>84</v>
      </c>
      <c r="AW658" s="14" t="s">
        <v>30</v>
      </c>
      <c r="AX658" s="14" t="s">
        <v>74</v>
      </c>
      <c r="AY658" s="253" t="s">
        <v>148</v>
      </c>
    </row>
    <row r="659" s="13" customFormat="1">
      <c r="A659" s="13"/>
      <c r="B659" s="232"/>
      <c r="C659" s="233"/>
      <c r="D659" s="234" t="s">
        <v>156</v>
      </c>
      <c r="E659" s="235" t="s">
        <v>1</v>
      </c>
      <c r="F659" s="236" t="s">
        <v>604</v>
      </c>
      <c r="G659" s="233"/>
      <c r="H659" s="235" t="s">
        <v>1</v>
      </c>
      <c r="I659" s="237"/>
      <c r="J659" s="233"/>
      <c r="K659" s="233"/>
      <c r="L659" s="238"/>
      <c r="M659" s="239"/>
      <c r="N659" s="240"/>
      <c r="O659" s="240"/>
      <c r="P659" s="240"/>
      <c r="Q659" s="240"/>
      <c r="R659" s="240"/>
      <c r="S659" s="240"/>
      <c r="T659" s="241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42" t="s">
        <v>156</v>
      </c>
      <c r="AU659" s="242" t="s">
        <v>84</v>
      </c>
      <c r="AV659" s="13" t="s">
        <v>82</v>
      </c>
      <c r="AW659" s="13" t="s">
        <v>30</v>
      </c>
      <c r="AX659" s="13" t="s">
        <v>74</v>
      </c>
      <c r="AY659" s="242" t="s">
        <v>148</v>
      </c>
    </row>
    <row r="660" s="14" customFormat="1">
      <c r="A660" s="14"/>
      <c r="B660" s="243"/>
      <c r="C660" s="244"/>
      <c r="D660" s="234" t="s">
        <v>156</v>
      </c>
      <c r="E660" s="245" t="s">
        <v>1</v>
      </c>
      <c r="F660" s="246" t="s">
        <v>605</v>
      </c>
      <c r="G660" s="244"/>
      <c r="H660" s="247">
        <v>29.710000000000001</v>
      </c>
      <c r="I660" s="248"/>
      <c r="J660" s="244"/>
      <c r="K660" s="244"/>
      <c r="L660" s="249"/>
      <c r="M660" s="250"/>
      <c r="N660" s="251"/>
      <c r="O660" s="251"/>
      <c r="P660" s="251"/>
      <c r="Q660" s="251"/>
      <c r="R660" s="251"/>
      <c r="S660" s="251"/>
      <c r="T660" s="252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3" t="s">
        <v>156</v>
      </c>
      <c r="AU660" s="253" t="s">
        <v>84</v>
      </c>
      <c r="AV660" s="14" t="s">
        <v>84</v>
      </c>
      <c r="AW660" s="14" t="s">
        <v>30</v>
      </c>
      <c r="AX660" s="14" t="s">
        <v>74</v>
      </c>
      <c r="AY660" s="253" t="s">
        <v>148</v>
      </c>
    </row>
    <row r="661" s="13" customFormat="1">
      <c r="A661" s="13"/>
      <c r="B661" s="232"/>
      <c r="C661" s="233"/>
      <c r="D661" s="234" t="s">
        <v>156</v>
      </c>
      <c r="E661" s="235" t="s">
        <v>1</v>
      </c>
      <c r="F661" s="236" t="s">
        <v>606</v>
      </c>
      <c r="G661" s="233"/>
      <c r="H661" s="235" t="s">
        <v>1</v>
      </c>
      <c r="I661" s="237"/>
      <c r="J661" s="233"/>
      <c r="K661" s="233"/>
      <c r="L661" s="238"/>
      <c r="M661" s="239"/>
      <c r="N661" s="240"/>
      <c r="O661" s="240"/>
      <c r="P661" s="240"/>
      <c r="Q661" s="240"/>
      <c r="R661" s="240"/>
      <c r="S661" s="240"/>
      <c r="T661" s="241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2" t="s">
        <v>156</v>
      </c>
      <c r="AU661" s="242" t="s">
        <v>84</v>
      </c>
      <c r="AV661" s="13" t="s">
        <v>82</v>
      </c>
      <c r="AW661" s="13" t="s">
        <v>30</v>
      </c>
      <c r="AX661" s="13" t="s">
        <v>74</v>
      </c>
      <c r="AY661" s="242" t="s">
        <v>148</v>
      </c>
    </row>
    <row r="662" s="14" customFormat="1">
      <c r="A662" s="14"/>
      <c r="B662" s="243"/>
      <c r="C662" s="244"/>
      <c r="D662" s="234" t="s">
        <v>156</v>
      </c>
      <c r="E662" s="245" t="s">
        <v>1</v>
      </c>
      <c r="F662" s="246" t="s">
        <v>607</v>
      </c>
      <c r="G662" s="244"/>
      <c r="H662" s="247">
        <v>30.07</v>
      </c>
      <c r="I662" s="248"/>
      <c r="J662" s="244"/>
      <c r="K662" s="244"/>
      <c r="L662" s="249"/>
      <c r="M662" s="250"/>
      <c r="N662" s="251"/>
      <c r="O662" s="251"/>
      <c r="P662" s="251"/>
      <c r="Q662" s="251"/>
      <c r="R662" s="251"/>
      <c r="S662" s="251"/>
      <c r="T662" s="252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3" t="s">
        <v>156</v>
      </c>
      <c r="AU662" s="253" t="s">
        <v>84</v>
      </c>
      <c r="AV662" s="14" t="s">
        <v>84</v>
      </c>
      <c r="AW662" s="14" t="s">
        <v>30</v>
      </c>
      <c r="AX662" s="14" t="s">
        <v>74</v>
      </c>
      <c r="AY662" s="253" t="s">
        <v>148</v>
      </c>
    </row>
    <row r="663" s="16" customFormat="1">
      <c r="A663" s="16"/>
      <c r="B663" s="265"/>
      <c r="C663" s="266"/>
      <c r="D663" s="234" t="s">
        <v>156</v>
      </c>
      <c r="E663" s="267" t="s">
        <v>1</v>
      </c>
      <c r="F663" s="268" t="s">
        <v>178</v>
      </c>
      <c r="G663" s="266"/>
      <c r="H663" s="269">
        <v>97.960000000000008</v>
      </c>
      <c r="I663" s="270"/>
      <c r="J663" s="266"/>
      <c r="K663" s="266"/>
      <c r="L663" s="271"/>
      <c r="M663" s="272"/>
      <c r="N663" s="273"/>
      <c r="O663" s="273"/>
      <c r="P663" s="273"/>
      <c r="Q663" s="273"/>
      <c r="R663" s="273"/>
      <c r="S663" s="273"/>
      <c r="T663" s="274"/>
      <c r="U663" s="16"/>
      <c r="V663" s="16"/>
      <c r="W663" s="16"/>
      <c r="X663" s="16"/>
      <c r="Y663" s="16"/>
      <c r="Z663" s="16"/>
      <c r="AA663" s="16"/>
      <c r="AB663" s="16"/>
      <c r="AC663" s="16"/>
      <c r="AD663" s="16"/>
      <c r="AE663" s="16"/>
      <c r="AT663" s="275" t="s">
        <v>156</v>
      </c>
      <c r="AU663" s="275" t="s">
        <v>84</v>
      </c>
      <c r="AV663" s="16" t="s">
        <v>149</v>
      </c>
      <c r="AW663" s="16" t="s">
        <v>30</v>
      </c>
      <c r="AX663" s="16" t="s">
        <v>74</v>
      </c>
      <c r="AY663" s="275" t="s">
        <v>148</v>
      </c>
    </row>
    <row r="664" s="15" customFormat="1">
      <c r="A664" s="15"/>
      <c r="B664" s="254"/>
      <c r="C664" s="255"/>
      <c r="D664" s="234" t="s">
        <v>156</v>
      </c>
      <c r="E664" s="256" t="s">
        <v>1</v>
      </c>
      <c r="F664" s="257" t="s">
        <v>162</v>
      </c>
      <c r="G664" s="255"/>
      <c r="H664" s="258">
        <v>97.960000000000008</v>
      </c>
      <c r="I664" s="259"/>
      <c r="J664" s="255"/>
      <c r="K664" s="255"/>
      <c r="L664" s="260"/>
      <c r="M664" s="261"/>
      <c r="N664" s="262"/>
      <c r="O664" s="262"/>
      <c r="P664" s="262"/>
      <c r="Q664" s="262"/>
      <c r="R664" s="262"/>
      <c r="S664" s="262"/>
      <c r="T664" s="263"/>
      <c r="U664" s="15"/>
      <c r="V664" s="15"/>
      <c r="W664" s="15"/>
      <c r="X664" s="15"/>
      <c r="Y664" s="15"/>
      <c r="Z664" s="15"/>
      <c r="AA664" s="15"/>
      <c r="AB664" s="15"/>
      <c r="AC664" s="15"/>
      <c r="AD664" s="15"/>
      <c r="AE664" s="15"/>
      <c r="AT664" s="264" t="s">
        <v>156</v>
      </c>
      <c r="AU664" s="264" t="s">
        <v>84</v>
      </c>
      <c r="AV664" s="15" t="s">
        <v>155</v>
      </c>
      <c r="AW664" s="15" t="s">
        <v>30</v>
      </c>
      <c r="AX664" s="15" t="s">
        <v>82</v>
      </c>
      <c r="AY664" s="264" t="s">
        <v>148</v>
      </c>
    </row>
    <row r="665" s="2" customFormat="1" ht="24.15" customHeight="1">
      <c r="A665" s="39"/>
      <c r="B665" s="40"/>
      <c r="C665" s="219" t="s">
        <v>608</v>
      </c>
      <c r="D665" s="219" t="s">
        <v>151</v>
      </c>
      <c r="E665" s="220" t="s">
        <v>609</v>
      </c>
      <c r="F665" s="221" t="s">
        <v>610</v>
      </c>
      <c r="G665" s="222" t="s">
        <v>154</v>
      </c>
      <c r="H665" s="223">
        <v>96.969999999999999</v>
      </c>
      <c r="I665" s="224"/>
      <c r="J665" s="225">
        <f>ROUND(I665*H665,2)</f>
        <v>0</v>
      </c>
      <c r="K665" s="221" t="s">
        <v>33</v>
      </c>
      <c r="L665" s="45"/>
      <c r="M665" s="226" t="s">
        <v>1</v>
      </c>
      <c r="N665" s="227" t="s">
        <v>39</v>
      </c>
      <c r="O665" s="92"/>
      <c r="P665" s="228">
        <f>O665*H665</f>
        <v>0</v>
      </c>
      <c r="Q665" s="228">
        <v>0</v>
      </c>
      <c r="R665" s="228">
        <f>Q665*H665</f>
        <v>0</v>
      </c>
      <c r="S665" s="228">
        <v>0.035000000000000003</v>
      </c>
      <c r="T665" s="229">
        <f>S665*H665</f>
        <v>3.3939500000000002</v>
      </c>
      <c r="U665" s="39"/>
      <c r="V665" s="39"/>
      <c r="W665" s="39"/>
      <c r="X665" s="39"/>
      <c r="Y665" s="39"/>
      <c r="Z665" s="39"/>
      <c r="AA665" s="39"/>
      <c r="AB665" s="39"/>
      <c r="AC665" s="39"/>
      <c r="AD665" s="39"/>
      <c r="AE665" s="39"/>
      <c r="AR665" s="230" t="s">
        <v>155</v>
      </c>
      <c r="AT665" s="230" t="s">
        <v>151</v>
      </c>
      <c r="AU665" s="230" t="s">
        <v>84</v>
      </c>
      <c r="AY665" s="18" t="s">
        <v>148</v>
      </c>
      <c r="BE665" s="231">
        <f>IF(N665="základní",J665,0)</f>
        <v>0</v>
      </c>
      <c r="BF665" s="231">
        <f>IF(N665="snížená",J665,0)</f>
        <v>0</v>
      </c>
      <c r="BG665" s="231">
        <f>IF(N665="zákl. přenesená",J665,0)</f>
        <v>0</v>
      </c>
      <c r="BH665" s="231">
        <f>IF(N665="sníž. přenesená",J665,0)</f>
        <v>0</v>
      </c>
      <c r="BI665" s="231">
        <f>IF(N665="nulová",J665,0)</f>
        <v>0</v>
      </c>
      <c r="BJ665" s="18" t="s">
        <v>82</v>
      </c>
      <c r="BK665" s="231">
        <f>ROUND(I665*H665,2)</f>
        <v>0</v>
      </c>
      <c r="BL665" s="18" t="s">
        <v>155</v>
      </c>
      <c r="BM665" s="230" t="s">
        <v>611</v>
      </c>
    </row>
    <row r="666" s="13" customFormat="1">
      <c r="A666" s="13"/>
      <c r="B666" s="232"/>
      <c r="C666" s="233"/>
      <c r="D666" s="234" t="s">
        <v>156</v>
      </c>
      <c r="E666" s="235" t="s">
        <v>1</v>
      </c>
      <c r="F666" s="236" t="s">
        <v>612</v>
      </c>
      <c r="G666" s="233"/>
      <c r="H666" s="235" t="s">
        <v>1</v>
      </c>
      <c r="I666" s="237"/>
      <c r="J666" s="233"/>
      <c r="K666" s="233"/>
      <c r="L666" s="238"/>
      <c r="M666" s="239"/>
      <c r="N666" s="240"/>
      <c r="O666" s="240"/>
      <c r="P666" s="240"/>
      <c r="Q666" s="240"/>
      <c r="R666" s="240"/>
      <c r="S666" s="240"/>
      <c r="T666" s="241"/>
      <c r="U666" s="13"/>
      <c r="V666" s="13"/>
      <c r="W666" s="13"/>
      <c r="X666" s="13"/>
      <c r="Y666" s="13"/>
      <c r="Z666" s="13"/>
      <c r="AA666" s="13"/>
      <c r="AB666" s="13"/>
      <c r="AC666" s="13"/>
      <c r="AD666" s="13"/>
      <c r="AE666" s="13"/>
      <c r="AT666" s="242" t="s">
        <v>156</v>
      </c>
      <c r="AU666" s="242" t="s">
        <v>84</v>
      </c>
      <c r="AV666" s="13" t="s">
        <v>82</v>
      </c>
      <c r="AW666" s="13" t="s">
        <v>30</v>
      </c>
      <c r="AX666" s="13" t="s">
        <v>74</v>
      </c>
      <c r="AY666" s="242" t="s">
        <v>148</v>
      </c>
    </row>
    <row r="667" s="14" customFormat="1">
      <c r="A667" s="14"/>
      <c r="B667" s="243"/>
      <c r="C667" s="244"/>
      <c r="D667" s="234" t="s">
        <v>156</v>
      </c>
      <c r="E667" s="245" t="s">
        <v>1</v>
      </c>
      <c r="F667" s="246" t="s">
        <v>613</v>
      </c>
      <c r="G667" s="244"/>
      <c r="H667" s="247">
        <v>35.609999999999999</v>
      </c>
      <c r="I667" s="248"/>
      <c r="J667" s="244"/>
      <c r="K667" s="244"/>
      <c r="L667" s="249"/>
      <c r="M667" s="250"/>
      <c r="N667" s="251"/>
      <c r="O667" s="251"/>
      <c r="P667" s="251"/>
      <c r="Q667" s="251"/>
      <c r="R667" s="251"/>
      <c r="S667" s="251"/>
      <c r="T667" s="252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3" t="s">
        <v>156</v>
      </c>
      <c r="AU667" s="253" t="s">
        <v>84</v>
      </c>
      <c r="AV667" s="14" t="s">
        <v>84</v>
      </c>
      <c r="AW667" s="14" t="s">
        <v>30</v>
      </c>
      <c r="AX667" s="14" t="s">
        <v>74</v>
      </c>
      <c r="AY667" s="253" t="s">
        <v>148</v>
      </c>
    </row>
    <row r="668" s="13" customFormat="1">
      <c r="A668" s="13"/>
      <c r="B668" s="232"/>
      <c r="C668" s="233"/>
      <c r="D668" s="234" t="s">
        <v>156</v>
      </c>
      <c r="E668" s="235" t="s">
        <v>1</v>
      </c>
      <c r="F668" s="236" t="s">
        <v>614</v>
      </c>
      <c r="G668" s="233"/>
      <c r="H668" s="235" t="s">
        <v>1</v>
      </c>
      <c r="I668" s="237"/>
      <c r="J668" s="233"/>
      <c r="K668" s="233"/>
      <c r="L668" s="238"/>
      <c r="M668" s="239"/>
      <c r="N668" s="240"/>
      <c r="O668" s="240"/>
      <c r="P668" s="240"/>
      <c r="Q668" s="240"/>
      <c r="R668" s="240"/>
      <c r="S668" s="240"/>
      <c r="T668" s="241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42" t="s">
        <v>156</v>
      </c>
      <c r="AU668" s="242" t="s">
        <v>84</v>
      </c>
      <c r="AV668" s="13" t="s">
        <v>82</v>
      </c>
      <c r="AW668" s="13" t="s">
        <v>30</v>
      </c>
      <c r="AX668" s="13" t="s">
        <v>74</v>
      </c>
      <c r="AY668" s="242" t="s">
        <v>148</v>
      </c>
    </row>
    <row r="669" s="14" customFormat="1">
      <c r="A669" s="14"/>
      <c r="B669" s="243"/>
      <c r="C669" s="244"/>
      <c r="D669" s="234" t="s">
        <v>156</v>
      </c>
      <c r="E669" s="245" t="s">
        <v>1</v>
      </c>
      <c r="F669" s="246" t="s">
        <v>615</v>
      </c>
      <c r="G669" s="244"/>
      <c r="H669" s="247">
        <v>31.289999999999999</v>
      </c>
      <c r="I669" s="248"/>
      <c r="J669" s="244"/>
      <c r="K669" s="244"/>
      <c r="L669" s="249"/>
      <c r="M669" s="250"/>
      <c r="N669" s="251"/>
      <c r="O669" s="251"/>
      <c r="P669" s="251"/>
      <c r="Q669" s="251"/>
      <c r="R669" s="251"/>
      <c r="S669" s="251"/>
      <c r="T669" s="252"/>
      <c r="U669" s="14"/>
      <c r="V669" s="14"/>
      <c r="W669" s="14"/>
      <c r="X669" s="14"/>
      <c r="Y669" s="14"/>
      <c r="Z669" s="14"/>
      <c r="AA669" s="14"/>
      <c r="AB669" s="14"/>
      <c r="AC669" s="14"/>
      <c r="AD669" s="14"/>
      <c r="AE669" s="14"/>
      <c r="AT669" s="253" t="s">
        <v>156</v>
      </c>
      <c r="AU669" s="253" t="s">
        <v>84</v>
      </c>
      <c r="AV669" s="14" t="s">
        <v>84</v>
      </c>
      <c r="AW669" s="14" t="s">
        <v>30</v>
      </c>
      <c r="AX669" s="14" t="s">
        <v>74</v>
      </c>
      <c r="AY669" s="253" t="s">
        <v>148</v>
      </c>
    </row>
    <row r="670" s="13" customFormat="1">
      <c r="A670" s="13"/>
      <c r="B670" s="232"/>
      <c r="C670" s="233"/>
      <c r="D670" s="234" t="s">
        <v>156</v>
      </c>
      <c r="E670" s="235" t="s">
        <v>1</v>
      </c>
      <c r="F670" s="236" t="s">
        <v>616</v>
      </c>
      <c r="G670" s="233"/>
      <c r="H670" s="235" t="s">
        <v>1</v>
      </c>
      <c r="I670" s="237"/>
      <c r="J670" s="233"/>
      <c r="K670" s="233"/>
      <c r="L670" s="238"/>
      <c r="M670" s="239"/>
      <c r="N670" s="240"/>
      <c r="O670" s="240"/>
      <c r="P670" s="240"/>
      <c r="Q670" s="240"/>
      <c r="R670" s="240"/>
      <c r="S670" s="240"/>
      <c r="T670" s="241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2" t="s">
        <v>156</v>
      </c>
      <c r="AU670" s="242" t="s">
        <v>84</v>
      </c>
      <c r="AV670" s="13" t="s">
        <v>82</v>
      </c>
      <c r="AW670" s="13" t="s">
        <v>30</v>
      </c>
      <c r="AX670" s="13" t="s">
        <v>74</v>
      </c>
      <c r="AY670" s="242" t="s">
        <v>148</v>
      </c>
    </row>
    <row r="671" s="14" customFormat="1">
      <c r="A671" s="14"/>
      <c r="B671" s="243"/>
      <c r="C671" s="244"/>
      <c r="D671" s="234" t="s">
        <v>156</v>
      </c>
      <c r="E671" s="245" t="s">
        <v>1</v>
      </c>
      <c r="F671" s="246" t="s">
        <v>607</v>
      </c>
      <c r="G671" s="244"/>
      <c r="H671" s="247">
        <v>30.07</v>
      </c>
      <c r="I671" s="248"/>
      <c r="J671" s="244"/>
      <c r="K671" s="244"/>
      <c r="L671" s="249"/>
      <c r="M671" s="250"/>
      <c r="N671" s="251"/>
      <c r="O671" s="251"/>
      <c r="P671" s="251"/>
      <c r="Q671" s="251"/>
      <c r="R671" s="251"/>
      <c r="S671" s="251"/>
      <c r="T671" s="252"/>
      <c r="U671" s="14"/>
      <c r="V671" s="14"/>
      <c r="W671" s="14"/>
      <c r="X671" s="14"/>
      <c r="Y671" s="14"/>
      <c r="Z671" s="14"/>
      <c r="AA671" s="14"/>
      <c r="AB671" s="14"/>
      <c r="AC671" s="14"/>
      <c r="AD671" s="14"/>
      <c r="AE671" s="14"/>
      <c r="AT671" s="253" t="s">
        <v>156</v>
      </c>
      <c r="AU671" s="253" t="s">
        <v>84</v>
      </c>
      <c r="AV671" s="14" t="s">
        <v>84</v>
      </c>
      <c r="AW671" s="14" t="s">
        <v>30</v>
      </c>
      <c r="AX671" s="14" t="s">
        <v>74</v>
      </c>
      <c r="AY671" s="253" t="s">
        <v>148</v>
      </c>
    </row>
    <row r="672" s="15" customFormat="1">
      <c r="A672" s="15"/>
      <c r="B672" s="254"/>
      <c r="C672" s="255"/>
      <c r="D672" s="234" t="s">
        <v>156</v>
      </c>
      <c r="E672" s="256" t="s">
        <v>1</v>
      </c>
      <c r="F672" s="257" t="s">
        <v>162</v>
      </c>
      <c r="G672" s="255"/>
      <c r="H672" s="258">
        <v>96.969999999999999</v>
      </c>
      <c r="I672" s="259"/>
      <c r="J672" s="255"/>
      <c r="K672" s="255"/>
      <c r="L672" s="260"/>
      <c r="M672" s="261"/>
      <c r="N672" s="262"/>
      <c r="O672" s="262"/>
      <c r="P672" s="262"/>
      <c r="Q672" s="262"/>
      <c r="R672" s="262"/>
      <c r="S672" s="262"/>
      <c r="T672" s="263"/>
      <c r="U672" s="15"/>
      <c r="V672" s="15"/>
      <c r="W672" s="15"/>
      <c r="X672" s="15"/>
      <c r="Y672" s="15"/>
      <c r="Z672" s="15"/>
      <c r="AA672" s="15"/>
      <c r="AB672" s="15"/>
      <c r="AC672" s="15"/>
      <c r="AD672" s="15"/>
      <c r="AE672" s="15"/>
      <c r="AT672" s="264" t="s">
        <v>156</v>
      </c>
      <c r="AU672" s="264" t="s">
        <v>84</v>
      </c>
      <c r="AV672" s="15" t="s">
        <v>155</v>
      </c>
      <c r="AW672" s="15" t="s">
        <v>30</v>
      </c>
      <c r="AX672" s="15" t="s">
        <v>82</v>
      </c>
      <c r="AY672" s="264" t="s">
        <v>148</v>
      </c>
    </row>
    <row r="673" s="2" customFormat="1" ht="16.5" customHeight="1">
      <c r="A673" s="39"/>
      <c r="B673" s="40"/>
      <c r="C673" s="219" t="s">
        <v>458</v>
      </c>
      <c r="D673" s="219" t="s">
        <v>151</v>
      </c>
      <c r="E673" s="220" t="s">
        <v>617</v>
      </c>
      <c r="F673" s="221" t="s">
        <v>618</v>
      </c>
      <c r="G673" s="222" t="s">
        <v>295</v>
      </c>
      <c r="H673" s="223">
        <v>44.780000000000001</v>
      </c>
      <c r="I673" s="224"/>
      <c r="J673" s="225">
        <f>ROUND(I673*H673,2)</f>
        <v>0</v>
      </c>
      <c r="K673" s="221" t="s">
        <v>33</v>
      </c>
      <c r="L673" s="45"/>
      <c r="M673" s="226" t="s">
        <v>1</v>
      </c>
      <c r="N673" s="227" t="s">
        <v>39</v>
      </c>
      <c r="O673" s="92"/>
      <c r="P673" s="228">
        <f>O673*H673</f>
        <v>0</v>
      </c>
      <c r="Q673" s="228">
        <v>0</v>
      </c>
      <c r="R673" s="228">
        <f>Q673*H673</f>
        <v>0</v>
      </c>
      <c r="S673" s="228">
        <v>0.0089999999999999993</v>
      </c>
      <c r="T673" s="229">
        <f>S673*H673</f>
        <v>0.40301999999999999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30" t="s">
        <v>155</v>
      </c>
      <c r="AT673" s="230" t="s">
        <v>151</v>
      </c>
      <c r="AU673" s="230" t="s">
        <v>84</v>
      </c>
      <c r="AY673" s="18" t="s">
        <v>148</v>
      </c>
      <c r="BE673" s="231">
        <f>IF(N673="základní",J673,0)</f>
        <v>0</v>
      </c>
      <c r="BF673" s="231">
        <f>IF(N673="snížená",J673,0)</f>
        <v>0</v>
      </c>
      <c r="BG673" s="231">
        <f>IF(N673="zákl. přenesená",J673,0)</f>
        <v>0</v>
      </c>
      <c r="BH673" s="231">
        <f>IF(N673="sníž. přenesená",J673,0)</f>
        <v>0</v>
      </c>
      <c r="BI673" s="231">
        <f>IF(N673="nulová",J673,0)</f>
        <v>0</v>
      </c>
      <c r="BJ673" s="18" t="s">
        <v>82</v>
      </c>
      <c r="BK673" s="231">
        <f>ROUND(I673*H673,2)</f>
        <v>0</v>
      </c>
      <c r="BL673" s="18" t="s">
        <v>155</v>
      </c>
      <c r="BM673" s="230" t="s">
        <v>619</v>
      </c>
    </row>
    <row r="674" s="14" customFormat="1">
      <c r="A674" s="14"/>
      <c r="B674" s="243"/>
      <c r="C674" s="244"/>
      <c r="D674" s="234" t="s">
        <v>156</v>
      </c>
      <c r="E674" s="245" t="s">
        <v>1</v>
      </c>
      <c r="F674" s="246" t="s">
        <v>620</v>
      </c>
      <c r="G674" s="244"/>
      <c r="H674" s="247">
        <v>20</v>
      </c>
      <c r="I674" s="248"/>
      <c r="J674" s="244"/>
      <c r="K674" s="244"/>
      <c r="L674" s="249"/>
      <c r="M674" s="250"/>
      <c r="N674" s="251"/>
      <c r="O674" s="251"/>
      <c r="P674" s="251"/>
      <c r="Q674" s="251"/>
      <c r="R674" s="251"/>
      <c r="S674" s="251"/>
      <c r="T674" s="252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3" t="s">
        <v>156</v>
      </c>
      <c r="AU674" s="253" t="s">
        <v>84</v>
      </c>
      <c r="AV674" s="14" t="s">
        <v>84</v>
      </c>
      <c r="AW674" s="14" t="s">
        <v>30</v>
      </c>
      <c r="AX674" s="14" t="s">
        <v>74</v>
      </c>
      <c r="AY674" s="253" t="s">
        <v>148</v>
      </c>
    </row>
    <row r="675" s="13" customFormat="1">
      <c r="A675" s="13"/>
      <c r="B675" s="232"/>
      <c r="C675" s="233"/>
      <c r="D675" s="234" t="s">
        <v>156</v>
      </c>
      <c r="E675" s="235" t="s">
        <v>1</v>
      </c>
      <c r="F675" s="236" t="s">
        <v>621</v>
      </c>
      <c r="G675" s="233"/>
      <c r="H675" s="235" t="s">
        <v>1</v>
      </c>
      <c r="I675" s="237"/>
      <c r="J675" s="233"/>
      <c r="K675" s="233"/>
      <c r="L675" s="238"/>
      <c r="M675" s="239"/>
      <c r="N675" s="240"/>
      <c r="O675" s="240"/>
      <c r="P675" s="240"/>
      <c r="Q675" s="240"/>
      <c r="R675" s="240"/>
      <c r="S675" s="240"/>
      <c r="T675" s="241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2" t="s">
        <v>156</v>
      </c>
      <c r="AU675" s="242" t="s">
        <v>84</v>
      </c>
      <c r="AV675" s="13" t="s">
        <v>82</v>
      </c>
      <c r="AW675" s="13" t="s">
        <v>30</v>
      </c>
      <c r="AX675" s="13" t="s">
        <v>74</v>
      </c>
      <c r="AY675" s="242" t="s">
        <v>148</v>
      </c>
    </row>
    <row r="676" s="14" customFormat="1">
      <c r="A676" s="14"/>
      <c r="B676" s="243"/>
      <c r="C676" s="244"/>
      <c r="D676" s="234" t="s">
        <v>156</v>
      </c>
      <c r="E676" s="245" t="s">
        <v>1</v>
      </c>
      <c r="F676" s="246" t="s">
        <v>622</v>
      </c>
      <c r="G676" s="244"/>
      <c r="H676" s="247">
        <v>6.75</v>
      </c>
      <c r="I676" s="248"/>
      <c r="J676" s="244"/>
      <c r="K676" s="244"/>
      <c r="L676" s="249"/>
      <c r="M676" s="250"/>
      <c r="N676" s="251"/>
      <c r="O676" s="251"/>
      <c r="P676" s="251"/>
      <c r="Q676" s="251"/>
      <c r="R676" s="251"/>
      <c r="S676" s="251"/>
      <c r="T676" s="252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3" t="s">
        <v>156</v>
      </c>
      <c r="AU676" s="253" t="s">
        <v>84</v>
      </c>
      <c r="AV676" s="14" t="s">
        <v>84</v>
      </c>
      <c r="AW676" s="14" t="s">
        <v>30</v>
      </c>
      <c r="AX676" s="14" t="s">
        <v>74</v>
      </c>
      <c r="AY676" s="253" t="s">
        <v>148</v>
      </c>
    </row>
    <row r="677" s="16" customFormat="1">
      <c r="A677" s="16"/>
      <c r="B677" s="265"/>
      <c r="C677" s="266"/>
      <c r="D677" s="234" t="s">
        <v>156</v>
      </c>
      <c r="E677" s="267" t="s">
        <v>1</v>
      </c>
      <c r="F677" s="268" t="s">
        <v>178</v>
      </c>
      <c r="G677" s="266"/>
      <c r="H677" s="269">
        <v>26.75</v>
      </c>
      <c r="I677" s="270"/>
      <c r="J677" s="266"/>
      <c r="K677" s="266"/>
      <c r="L677" s="271"/>
      <c r="M677" s="272"/>
      <c r="N677" s="273"/>
      <c r="O677" s="273"/>
      <c r="P677" s="273"/>
      <c r="Q677" s="273"/>
      <c r="R677" s="273"/>
      <c r="S677" s="273"/>
      <c r="T677" s="274"/>
      <c r="U677" s="16"/>
      <c r="V677" s="16"/>
      <c r="W677" s="16"/>
      <c r="X677" s="16"/>
      <c r="Y677" s="16"/>
      <c r="Z677" s="16"/>
      <c r="AA677" s="16"/>
      <c r="AB677" s="16"/>
      <c r="AC677" s="16"/>
      <c r="AD677" s="16"/>
      <c r="AE677" s="16"/>
      <c r="AT677" s="275" t="s">
        <v>156</v>
      </c>
      <c r="AU677" s="275" t="s">
        <v>84</v>
      </c>
      <c r="AV677" s="16" t="s">
        <v>149</v>
      </c>
      <c r="AW677" s="16" t="s">
        <v>30</v>
      </c>
      <c r="AX677" s="16" t="s">
        <v>74</v>
      </c>
      <c r="AY677" s="275" t="s">
        <v>148</v>
      </c>
    </row>
    <row r="678" s="13" customFormat="1">
      <c r="A678" s="13"/>
      <c r="B678" s="232"/>
      <c r="C678" s="233"/>
      <c r="D678" s="234" t="s">
        <v>156</v>
      </c>
      <c r="E678" s="235" t="s">
        <v>1</v>
      </c>
      <c r="F678" s="236" t="s">
        <v>623</v>
      </c>
      <c r="G678" s="233"/>
      <c r="H678" s="235" t="s">
        <v>1</v>
      </c>
      <c r="I678" s="237"/>
      <c r="J678" s="233"/>
      <c r="K678" s="233"/>
      <c r="L678" s="238"/>
      <c r="M678" s="239"/>
      <c r="N678" s="240"/>
      <c r="O678" s="240"/>
      <c r="P678" s="240"/>
      <c r="Q678" s="240"/>
      <c r="R678" s="240"/>
      <c r="S678" s="240"/>
      <c r="T678" s="241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42" t="s">
        <v>156</v>
      </c>
      <c r="AU678" s="242" t="s">
        <v>84</v>
      </c>
      <c r="AV678" s="13" t="s">
        <v>82</v>
      </c>
      <c r="AW678" s="13" t="s">
        <v>30</v>
      </c>
      <c r="AX678" s="13" t="s">
        <v>74</v>
      </c>
      <c r="AY678" s="242" t="s">
        <v>148</v>
      </c>
    </row>
    <row r="679" s="14" customFormat="1">
      <c r="A679" s="14"/>
      <c r="B679" s="243"/>
      <c r="C679" s="244"/>
      <c r="D679" s="234" t="s">
        <v>156</v>
      </c>
      <c r="E679" s="245" t="s">
        <v>1</v>
      </c>
      <c r="F679" s="246" t="s">
        <v>624</v>
      </c>
      <c r="G679" s="244"/>
      <c r="H679" s="247">
        <v>18.030000000000001</v>
      </c>
      <c r="I679" s="248"/>
      <c r="J679" s="244"/>
      <c r="K679" s="244"/>
      <c r="L679" s="249"/>
      <c r="M679" s="250"/>
      <c r="N679" s="251"/>
      <c r="O679" s="251"/>
      <c r="P679" s="251"/>
      <c r="Q679" s="251"/>
      <c r="R679" s="251"/>
      <c r="S679" s="251"/>
      <c r="T679" s="252"/>
      <c r="U679" s="14"/>
      <c r="V679" s="14"/>
      <c r="W679" s="14"/>
      <c r="X679" s="14"/>
      <c r="Y679" s="14"/>
      <c r="Z679" s="14"/>
      <c r="AA679" s="14"/>
      <c r="AB679" s="14"/>
      <c r="AC679" s="14"/>
      <c r="AD679" s="14"/>
      <c r="AE679" s="14"/>
      <c r="AT679" s="253" t="s">
        <v>156</v>
      </c>
      <c r="AU679" s="253" t="s">
        <v>84</v>
      </c>
      <c r="AV679" s="14" t="s">
        <v>84</v>
      </c>
      <c r="AW679" s="14" t="s">
        <v>30</v>
      </c>
      <c r="AX679" s="14" t="s">
        <v>74</v>
      </c>
      <c r="AY679" s="253" t="s">
        <v>148</v>
      </c>
    </row>
    <row r="680" s="15" customFormat="1">
      <c r="A680" s="15"/>
      <c r="B680" s="254"/>
      <c r="C680" s="255"/>
      <c r="D680" s="234" t="s">
        <v>156</v>
      </c>
      <c r="E680" s="256" t="s">
        <v>1</v>
      </c>
      <c r="F680" s="257" t="s">
        <v>162</v>
      </c>
      <c r="G680" s="255"/>
      <c r="H680" s="258">
        <v>44.780000000000001</v>
      </c>
      <c r="I680" s="259"/>
      <c r="J680" s="255"/>
      <c r="K680" s="255"/>
      <c r="L680" s="260"/>
      <c r="M680" s="261"/>
      <c r="N680" s="262"/>
      <c r="O680" s="262"/>
      <c r="P680" s="262"/>
      <c r="Q680" s="262"/>
      <c r="R680" s="262"/>
      <c r="S680" s="262"/>
      <c r="T680" s="263"/>
      <c r="U680" s="15"/>
      <c r="V680" s="15"/>
      <c r="W680" s="15"/>
      <c r="X680" s="15"/>
      <c r="Y680" s="15"/>
      <c r="Z680" s="15"/>
      <c r="AA680" s="15"/>
      <c r="AB680" s="15"/>
      <c r="AC680" s="15"/>
      <c r="AD680" s="15"/>
      <c r="AE680" s="15"/>
      <c r="AT680" s="264" t="s">
        <v>156</v>
      </c>
      <c r="AU680" s="264" t="s">
        <v>84</v>
      </c>
      <c r="AV680" s="15" t="s">
        <v>155</v>
      </c>
      <c r="AW680" s="15" t="s">
        <v>30</v>
      </c>
      <c r="AX680" s="15" t="s">
        <v>82</v>
      </c>
      <c r="AY680" s="264" t="s">
        <v>148</v>
      </c>
    </row>
    <row r="681" s="2" customFormat="1" ht="24.15" customHeight="1">
      <c r="A681" s="39"/>
      <c r="B681" s="40"/>
      <c r="C681" s="219" t="s">
        <v>625</v>
      </c>
      <c r="D681" s="219" t="s">
        <v>151</v>
      </c>
      <c r="E681" s="220" t="s">
        <v>626</v>
      </c>
      <c r="F681" s="221" t="s">
        <v>627</v>
      </c>
      <c r="G681" s="222" t="s">
        <v>168</v>
      </c>
      <c r="H681" s="223">
        <v>2.3660000000000001</v>
      </c>
      <c r="I681" s="224"/>
      <c r="J681" s="225">
        <f>ROUND(I681*H681,2)</f>
        <v>0</v>
      </c>
      <c r="K681" s="221" t="s">
        <v>33</v>
      </c>
      <c r="L681" s="45"/>
      <c r="M681" s="226" t="s">
        <v>1</v>
      </c>
      <c r="N681" s="227" t="s">
        <v>39</v>
      </c>
      <c r="O681" s="92"/>
      <c r="P681" s="228">
        <f>O681*H681</f>
        <v>0</v>
      </c>
      <c r="Q681" s="228">
        <v>0</v>
      </c>
      <c r="R681" s="228">
        <f>Q681*H681</f>
        <v>0</v>
      </c>
      <c r="S681" s="228">
        <v>1.3999999999999999</v>
      </c>
      <c r="T681" s="229">
        <f>S681*H681</f>
        <v>3.3123999999999998</v>
      </c>
      <c r="U681" s="39"/>
      <c r="V681" s="39"/>
      <c r="W681" s="39"/>
      <c r="X681" s="39"/>
      <c r="Y681" s="39"/>
      <c r="Z681" s="39"/>
      <c r="AA681" s="39"/>
      <c r="AB681" s="39"/>
      <c r="AC681" s="39"/>
      <c r="AD681" s="39"/>
      <c r="AE681" s="39"/>
      <c r="AR681" s="230" t="s">
        <v>155</v>
      </c>
      <c r="AT681" s="230" t="s">
        <v>151</v>
      </c>
      <c r="AU681" s="230" t="s">
        <v>84</v>
      </c>
      <c r="AY681" s="18" t="s">
        <v>148</v>
      </c>
      <c r="BE681" s="231">
        <f>IF(N681="základní",J681,0)</f>
        <v>0</v>
      </c>
      <c r="BF681" s="231">
        <f>IF(N681="snížená",J681,0)</f>
        <v>0</v>
      </c>
      <c r="BG681" s="231">
        <f>IF(N681="zákl. přenesená",J681,0)</f>
        <v>0</v>
      </c>
      <c r="BH681" s="231">
        <f>IF(N681="sníž. přenesená",J681,0)</f>
        <v>0</v>
      </c>
      <c r="BI681" s="231">
        <f>IF(N681="nulová",J681,0)</f>
        <v>0</v>
      </c>
      <c r="BJ681" s="18" t="s">
        <v>82</v>
      </c>
      <c r="BK681" s="231">
        <f>ROUND(I681*H681,2)</f>
        <v>0</v>
      </c>
      <c r="BL681" s="18" t="s">
        <v>155</v>
      </c>
      <c r="BM681" s="230" t="s">
        <v>628</v>
      </c>
    </row>
    <row r="682" s="13" customFormat="1">
      <c r="A682" s="13"/>
      <c r="B682" s="232"/>
      <c r="C682" s="233"/>
      <c r="D682" s="234" t="s">
        <v>156</v>
      </c>
      <c r="E682" s="235" t="s">
        <v>1</v>
      </c>
      <c r="F682" s="236" t="s">
        <v>629</v>
      </c>
      <c r="G682" s="233"/>
      <c r="H682" s="235" t="s">
        <v>1</v>
      </c>
      <c r="I682" s="237"/>
      <c r="J682" s="233"/>
      <c r="K682" s="233"/>
      <c r="L682" s="238"/>
      <c r="M682" s="239"/>
      <c r="N682" s="240"/>
      <c r="O682" s="240"/>
      <c r="P682" s="240"/>
      <c r="Q682" s="240"/>
      <c r="R682" s="240"/>
      <c r="S682" s="240"/>
      <c r="T682" s="241"/>
      <c r="U682" s="13"/>
      <c r="V682" s="13"/>
      <c r="W682" s="13"/>
      <c r="X682" s="13"/>
      <c r="Y682" s="13"/>
      <c r="Z682" s="13"/>
      <c r="AA682" s="13"/>
      <c r="AB682" s="13"/>
      <c r="AC682" s="13"/>
      <c r="AD682" s="13"/>
      <c r="AE682" s="13"/>
      <c r="AT682" s="242" t="s">
        <v>156</v>
      </c>
      <c r="AU682" s="242" t="s">
        <v>84</v>
      </c>
      <c r="AV682" s="13" t="s">
        <v>82</v>
      </c>
      <c r="AW682" s="13" t="s">
        <v>30</v>
      </c>
      <c r="AX682" s="13" t="s">
        <v>74</v>
      </c>
      <c r="AY682" s="242" t="s">
        <v>148</v>
      </c>
    </row>
    <row r="683" s="14" customFormat="1">
      <c r="A683" s="14"/>
      <c r="B683" s="243"/>
      <c r="C683" s="244"/>
      <c r="D683" s="234" t="s">
        <v>156</v>
      </c>
      <c r="E683" s="245" t="s">
        <v>1</v>
      </c>
      <c r="F683" s="246" t="s">
        <v>630</v>
      </c>
      <c r="G683" s="244"/>
      <c r="H683" s="247">
        <v>1.4690000000000001</v>
      </c>
      <c r="I683" s="248"/>
      <c r="J683" s="244"/>
      <c r="K683" s="244"/>
      <c r="L683" s="249"/>
      <c r="M683" s="250"/>
      <c r="N683" s="251"/>
      <c r="O683" s="251"/>
      <c r="P683" s="251"/>
      <c r="Q683" s="251"/>
      <c r="R683" s="251"/>
      <c r="S683" s="251"/>
      <c r="T683" s="252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3" t="s">
        <v>156</v>
      </c>
      <c r="AU683" s="253" t="s">
        <v>84</v>
      </c>
      <c r="AV683" s="14" t="s">
        <v>84</v>
      </c>
      <c r="AW683" s="14" t="s">
        <v>30</v>
      </c>
      <c r="AX683" s="14" t="s">
        <v>74</v>
      </c>
      <c r="AY683" s="253" t="s">
        <v>148</v>
      </c>
    </row>
    <row r="684" s="13" customFormat="1">
      <c r="A684" s="13"/>
      <c r="B684" s="232"/>
      <c r="C684" s="233"/>
      <c r="D684" s="234" t="s">
        <v>156</v>
      </c>
      <c r="E684" s="235" t="s">
        <v>1</v>
      </c>
      <c r="F684" s="236" t="s">
        <v>614</v>
      </c>
      <c r="G684" s="233"/>
      <c r="H684" s="235" t="s">
        <v>1</v>
      </c>
      <c r="I684" s="237"/>
      <c r="J684" s="233"/>
      <c r="K684" s="233"/>
      <c r="L684" s="238"/>
      <c r="M684" s="239"/>
      <c r="N684" s="240"/>
      <c r="O684" s="240"/>
      <c r="P684" s="240"/>
      <c r="Q684" s="240"/>
      <c r="R684" s="240"/>
      <c r="S684" s="240"/>
      <c r="T684" s="241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42" t="s">
        <v>156</v>
      </c>
      <c r="AU684" s="242" t="s">
        <v>84</v>
      </c>
      <c r="AV684" s="13" t="s">
        <v>82</v>
      </c>
      <c r="AW684" s="13" t="s">
        <v>30</v>
      </c>
      <c r="AX684" s="13" t="s">
        <v>74</v>
      </c>
      <c r="AY684" s="242" t="s">
        <v>148</v>
      </c>
    </row>
    <row r="685" s="14" customFormat="1">
      <c r="A685" s="14"/>
      <c r="B685" s="243"/>
      <c r="C685" s="244"/>
      <c r="D685" s="234" t="s">
        <v>156</v>
      </c>
      <c r="E685" s="245" t="s">
        <v>1</v>
      </c>
      <c r="F685" s="246" t="s">
        <v>631</v>
      </c>
      <c r="G685" s="244"/>
      <c r="H685" s="247">
        <v>0.44600000000000001</v>
      </c>
      <c r="I685" s="248"/>
      <c r="J685" s="244"/>
      <c r="K685" s="244"/>
      <c r="L685" s="249"/>
      <c r="M685" s="250"/>
      <c r="N685" s="251"/>
      <c r="O685" s="251"/>
      <c r="P685" s="251"/>
      <c r="Q685" s="251"/>
      <c r="R685" s="251"/>
      <c r="S685" s="251"/>
      <c r="T685" s="252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3" t="s">
        <v>156</v>
      </c>
      <c r="AU685" s="253" t="s">
        <v>84</v>
      </c>
      <c r="AV685" s="14" t="s">
        <v>84</v>
      </c>
      <c r="AW685" s="14" t="s">
        <v>30</v>
      </c>
      <c r="AX685" s="14" t="s">
        <v>74</v>
      </c>
      <c r="AY685" s="253" t="s">
        <v>148</v>
      </c>
    </row>
    <row r="686" s="13" customFormat="1">
      <c r="A686" s="13"/>
      <c r="B686" s="232"/>
      <c r="C686" s="233"/>
      <c r="D686" s="234" t="s">
        <v>156</v>
      </c>
      <c r="E686" s="235" t="s">
        <v>1</v>
      </c>
      <c r="F686" s="236" t="s">
        <v>616</v>
      </c>
      <c r="G686" s="233"/>
      <c r="H686" s="235" t="s">
        <v>1</v>
      </c>
      <c r="I686" s="237"/>
      <c r="J686" s="233"/>
      <c r="K686" s="233"/>
      <c r="L686" s="238"/>
      <c r="M686" s="239"/>
      <c r="N686" s="240"/>
      <c r="O686" s="240"/>
      <c r="P686" s="240"/>
      <c r="Q686" s="240"/>
      <c r="R686" s="240"/>
      <c r="S686" s="240"/>
      <c r="T686" s="241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2" t="s">
        <v>156</v>
      </c>
      <c r="AU686" s="242" t="s">
        <v>84</v>
      </c>
      <c r="AV686" s="13" t="s">
        <v>82</v>
      </c>
      <c r="AW686" s="13" t="s">
        <v>30</v>
      </c>
      <c r="AX686" s="13" t="s">
        <v>74</v>
      </c>
      <c r="AY686" s="242" t="s">
        <v>148</v>
      </c>
    </row>
    <row r="687" s="14" customFormat="1">
      <c r="A687" s="14"/>
      <c r="B687" s="243"/>
      <c r="C687" s="244"/>
      <c r="D687" s="234" t="s">
        <v>156</v>
      </c>
      <c r="E687" s="245" t="s">
        <v>1</v>
      </c>
      <c r="F687" s="246" t="s">
        <v>632</v>
      </c>
      <c r="G687" s="244"/>
      <c r="H687" s="247">
        <v>0.45100000000000001</v>
      </c>
      <c r="I687" s="248"/>
      <c r="J687" s="244"/>
      <c r="K687" s="244"/>
      <c r="L687" s="249"/>
      <c r="M687" s="250"/>
      <c r="N687" s="251"/>
      <c r="O687" s="251"/>
      <c r="P687" s="251"/>
      <c r="Q687" s="251"/>
      <c r="R687" s="251"/>
      <c r="S687" s="251"/>
      <c r="T687" s="252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3" t="s">
        <v>156</v>
      </c>
      <c r="AU687" s="253" t="s">
        <v>84</v>
      </c>
      <c r="AV687" s="14" t="s">
        <v>84</v>
      </c>
      <c r="AW687" s="14" t="s">
        <v>30</v>
      </c>
      <c r="AX687" s="14" t="s">
        <v>74</v>
      </c>
      <c r="AY687" s="253" t="s">
        <v>148</v>
      </c>
    </row>
    <row r="688" s="15" customFormat="1">
      <c r="A688" s="15"/>
      <c r="B688" s="254"/>
      <c r="C688" s="255"/>
      <c r="D688" s="234" t="s">
        <v>156</v>
      </c>
      <c r="E688" s="256" t="s">
        <v>1</v>
      </c>
      <c r="F688" s="257" t="s">
        <v>162</v>
      </c>
      <c r="G688" s="255"/>
      <c r="H688" s="258">
        <v>2.3660000000000001</v>
      </c>
      <c r="I688" s="259"/>
      <c r="J688" s="255"/>
      <c r="K688" s="255"/>
      <c r="L688" s="260"/>
      <c r="M688" s="261"/>
      <c r="N688" s="262"/>
      <c r="O688" s="262"/>
      <c r="P688" s="262"/>
      <c r="Q688" s="262"/>
      <c r="R688" s="262"/>
      <c r="S688" s="262"/>
      <c r="T688" s="263"/>
      <c r="U688" s="15"/>
      <c r="V688" s="15"/>
      <c r="W688" s="15"/>
      <c r="X688" s="15"/>
      <c r="Y688" s="15"/>
      <c r="Z688" s="15"/>
      <c r="AA688" s="15"/>
      <c r="AB688" s="15"/>
      <c r="AC688" s="15"/>
      <c r="AD688" s="15"/>
      <c r="AE688" s="15"/>
      <c r="AT688" s="264" t="s">
        <v>156</v>
      </c>
      <c r="AU688" s="264" t="s">
        <v>84</v>
      </c>
      <c r="AV688" s="15" t="s">
        <v>155</v>
      </c>
      <c r="AW688" s="15" t="s">
        <v>30</v>
      </c>
      <c r="AX688" s="15" t="s">
        <v>82</v>
      </c>
      <c r="AY688" s="264" t="s">
        <v>148</v>
      </c>
    </row>
    <row r="689" s="2" customFormat="1" ht="24.15" customHeight="1">
      <c r="A689" s="39"/>
      <c r="B689" s="40"/>
      <c r="C689" s="219" t="s">
        <v>462</v>
      </c>
      <c r="D689" s="219" t="s">
        <v>151</v>
      </c>
      <c r="E689" s="220" t="s">
        <v>633</v>
      </c>
      <c r="F689" s="221" t="s">
        <v>634</v>
      </c>
      <c r="G689" s="222" t="s">
        <v>154</v>
      </c>
      <c r="H689" s="223">
        <v>12.705</v>
      </c>
      <c r="I689" s="224"/>
      <c r="J689" s="225">
        <f>ROUND(I689*H689,2)</f>
        <v>0</v>
      </c>
      <c r="K689" s="221" t="s">
        <v>33</v>
      </c>
      <c r="L689" s="45"/>
      <c r="M689" s="226" t="s">
        <v>1</v>
      </c>
      <c r="N689" s="227" t="s">
        <v>39</v>
      </c>
      <c r="O689" s="92"/>
      <c r="P689" s="228">
        <f>O689*H689</f>
        <v>0</v>
      </c>
      <c r="Q689" s="228">
        <v>0</v>
      </c>
      <c r="R689" s="228">
        <f>Q689*H689</f>
        <v>0</v>
      </c>
      <c r="S689" s="228">
        <v>0.055</v>
      </c>
      <c r="T689" s="229">
        <f>S689*H689</f>
        <v>0.69877500000000004</v>
      </c>
      <c r="U689" s="39"/>
      <c r="V689" s="39"/>
      <c r="W689" s="39"/>
      <c r="X689" s="39"/>
      <c r="Y689" s="39"/>
      <c r="Z689" s="39"/>
      <c r="AA689" s="39"/>
      <c r="AB689" s="39"/>
      <c r="AC689" s="39"/>
      <c r="AD689" s="39"/>
      <c r="AE689" s="39"/>
      <c r="AR689" s="230" t="s">
        <v>155</v>
      </c>
      <c r="AT689" s="230" t="s">
        <v>151</v>
      </c>
      <c r="AU689" s="230" t="s">
        <v>84</v>
      </c>
      <c r="AY689" s="18" t="s">
        <v>148</v>
      </c>
      <c r="BE689" s="231">
        <f>IF(N689="základní",J689,0)</f>
        <v>0</v>
      </c>
      <c r="BF689" s="231">
        <f>IF(N689="snížená",J689,0)</f>
        <v>0</v>
      </c>
      <c r="BG689" s="231">
        <f>IF(N689="zákl. přenesená",J689,0)</f>
        <v>0</v>
      </c>
      <c r="BH689" s="231">
        <f>IF(N689="sníž. přenesená",J689,0)</f>
        <v>0</v>
      </c>
      <c r="BI689" s="231">
        <f>IF(N689="nulová",J689,0)</f>
        <v>0</v>
      </c>
      <c r="BJ689" s="18" t="s">
        <v>82</v>
      </c>
      <c r="BK689" s="231">
        <f>ROUND(I689*H689,2)</f>
        <v>0</v>
      </c>
      <c r="BL689" s="18" t="s">
        <v>155</v>
      </c>
      <c r="BM689" s="230" t="s">
        <v>635</v>
      </c>
    </row>
    <row r="690" s="13" customFormat="1">
      <c r="A690" s="13"/>
      <c r="B690" s="232"/>
      <c r="C690" s="233"/>
      <c r="D690" s="234" t="s">
        <v>156</v>
      </c>
      <c r="E690" s="235" t="s">
        <v>1</v>
      </c>
      <c r="F690" s="236" t="s">
        <v>636</v>
      </c>
      <c r="G690" s="233"/>
      <c r="H690" s="235" t="s">
        <v>1</v>
      </c>
      <c r="I690" s="237"/>
      <c r="J690" s="233"/>
      <c r="K690" s="233"/>
      <c r="L690" s="238"/>
      <c r="M690" s="239"/>
      <c r="N690" s="240"/>
      <c r="O690" s="240"/>
      <c r="P690" s="240"/>
      <c r="Q690" s="240"/>
      <c r="R690" s="240"/>
      <c r="S690" s="240"/>
      <c r="T690" s="241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42" t="s">
        <v>156</v>
      </c>
      <c r="AU690" s="242" t="s">
        <v>84</v>
      </c>
      <c r="AV690" s="13" t="s">
        <v>82</v>
      </c>
      <c r="AW690" s="13" t="s">
        <v>30</v>
      </c>
      <c r="AX690" s="13" t="s">
        <v>74</v>
      </c>
      <c r="AY690" s="242" t="s">
        <v>148</v>
      </c>
    </row>
    <row r="691" s="14" customFormat="1">
      <c r="A691" s="14"/>
      <c r="B691" s="243"/>
      <c r="C691" s="244"/>
      <c r="D691" s="234" t="s">
        <v>156</v>
      </c>
      <c r="E691" s="245" t="s">
        <v>1</v>
      </c>
      <c r="F691" s="246" t="s">
        <v>637</v>
      </c>
      <c r="G691" s="244"/>
      <c r="H691" s="247">
        <v>0.98999999999999999</v>
      </c>
      <c r="I691" s="248"/>
      <c r="J691" s="244"/>
      <c r="K691" s="244"/>
      <c r="L691" s="249"/>
      <c r="M691" s="250"/>
      <c r="N691" s="251"/>
      <c r="O691" s="251"/>
      <c r="P691" s="251"/>
      <c r="Q691" s="251"/>
      <c r="R691" s="251"/>
      <c r="S691" s="251"/>
      <c r="T691" s="252"/>
      <c r="U691" s="14"/>
      <c r="V691" s="14"/>
      <c r="W691" s="14"/>
      <c r="X691" s="14"/>
      <c r="Y691" s="14"/>
      <c r="Z691" s="14"/>
      <c r="AA691" s="14"/>
      <c r="AB691" s="14"/>
      <c r="AC691" s="14"/>
      <c r="AD691" s="14"/>
      <c r="AE691" s="14"/>
      <c r="AT691" s="253" t="s">
        <v>156</v>
      </c>
      <c r="AU691" s="253" t="s">
        <v>84</v>
      </c>
      <c r="AV691" s="14" t="s">
        <v>84</v>
      </c>
      <c r="AW691" s="14" t="s">
        <v>30</v>
      </c>
      <c r="AX691" s="14" t="s">
        <v>74</v>
      </c>
      <c r="AY691" s="253" t="s">
        <v>148</v>
      </c>
    </row>
    <row r="692" s="14" customFormat="1">
      <c r="A692" s="14"/>
      <c r="B692" s="243"/>
      <c r="C692" s="244"/>
      <c r="D692" s="234" t="s">
        <v>156</v>
      </c>
      <c r="E692" s="245" t="s">
        <v>1</v>
      </c>
      <c r="F692" s="246" t="s">
        <v>638</v>
      </c>
      <c r="G692" s="244"/>
      <c r="H692" s="247">
        <v>0.56799999999999995</v>
      </c>
      <c r="I692" s="248"/>
      <c r="J692" s="244"/>
      <c r="K692" s="244"/>
      <c r="L692" s="249"/>
      <c r="M692" s="250"/>
      <c r="N692" s="251"/>
      <c r="O692" s="251"/>
      <c r="P692" s="251"/>
      <c r="Q692" s="251"/>
      <c r="R692" s="251"/>
      <c r="S692" s="251"/>
      <c r="T692" s="252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3" t="s">
        <v>156</v>
      </c>
      <c r="AU692" s="253" t="s">
        <v>84</v>
      </c>
      <c r="AV692" s="14" t="s">
        <v>84</v>
      </c>
      <c r="AW692" s="14" t="s">
        <v>30</v>
      </c>
      <c r="AX692" s="14" t="s">
        <v>74</v>
      </c>
      <c r="AY692" s="253" t="s">
        <v>148</v>
      </c>
    </row>
    <row r="693" s="14" customFormat="1">
      <c r="A693" s="14"/>
      <c r="B693" s="243"/>
      <c r="C693" s="244"/>
      <c r="D693" s="234" t="s">
        <v>156</v>
      </c>
      <c r="E693" s="245" t="s">
        <v>1</v>
      </c>
      <c r="F693" s="246" t="s">
        <v>639</v>
      </c>
      <c r="G693" s="244"/>
      <c r="H693" s="247">
        <v>1.0049999999999999</v>
      </c>
      <c r="I693" s="248"/>
      <c r="J693" s="244"/>
      <c r="K693" s="244"/>
      <c r="L693" s="249"/>
      <c r="M693" s="250"/>
      <c r="N693" s="251"/>
      <c r="O693" s="251"/>
      <c r="P693" s="251"/>
      <c r="Q693" s="251"/>
      <c r="R693" s="251"/>
      <c r="S693" s="251"/>
      <c r="T693" s="252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3" t="s">
        <v>156</v>
      </c>
      <c r="AU693" s="253" t="s">
        <v>84</v>
      </c>
      <c r="AV693" s="14" t="s">
        <v>84</v>
      </c>
      <c r="AW693" s="14" t="s">
        <v>30</v>
      </c>
      <c r="AX693" s="14" t="s">
        <v>74</v>
      </c>
      <c r="AY693" s="253" t="s">
        <v>148</v>
      </c>
    </row>
    <row r="694" s="16" customFormat="1">
      <c r="A694" s="16"/>
      <c r="B694" s="265"/>
      <c r="C694" s="266"/>
      <c r="D694" s="234" t="s">
        <v>156</v>
      </c>
      <c r="E694" s="267" t="s">
        <v>1</v>
      </c>
      <c r="F694" s="268" t="s">
        <v>178</v>
      </c>
      <c r="G694" s="266"/>
      <c r="H694" s="269">
        <v>2.5629999999999997</v>
      </c>
      <c r="I694" s="270"/>
      <c r="J694" s="266"/>
      <c r="K694" s="266"/>
      <c r="L694" s="271"/>
      <c r="M694" s="272"/>
      <c r="N694" s="273"/>
      <c r="O694" s="273"/>
      <c r="P694" s="273"/>
      <c r="Q694" s="273"/>
      <c r="R694" s="273"/>
      <c r="S694" s="273"/>
      <c r="T694" s="274"/>
      <c r="U694" s="16"/>
      <c r="V694" s="16"/>
      <c r="W694" s="16"/>
      <c r="X694" s="16"/>
      <c r="Y694" s="16"/>
      <c r="Z694" s="16"/>
      <c r="AA694" s="16"/>
      <c r="AB694" s="16"/>
      <c r="AC694" s="16"/>
      <c r="AD694" s="16"/>
      <c r="AE694" s="16"/>
      <c r="AT694" s="275" t="s">
        <v>156</v>
      </c>
      <c r="AU694" s="275" t="s">
        <v>84</v>
      </c>
      <c r="AV694" s="16" t="s">
        <v>149</v>
      </c>
      <c r="AW694" s="16" t="s">
        <v>30</v>
      </c>
      <c r="AX694" s="16" t="s">
        <v>74</v>
      </c>
      <c r="AY694" s="275" t="s">
        <v>148</v>
      </c>
    </row>
    <row r="695" s="13" customFormat="1">
      <c r="A695" s="13"/>
      <c r="B695" s="232"/>
      <c r="C695" s="233"/>
      <c r="D695" s="234" t="s">
        <v>156</v>
      </c>
      <c r="E695" s="235" t="s">
        <v>1</v>
      </c>
      <c r="F695" s="236" t="s">
        <v>159</v>
      </c>
      <c r="G695" s="233"/>
      <c r="H695" s="235" t="s">
        <v>1</v>
      </c>
      <c r="I695" s="237"/>
      <c r="J695" s="233"/>
      <c r="K695" s="233"/>
      <c r="L695" s="238"/>
      <c r="M695" s="239"/>
      <c r="N695" s="240"/>
      <c r="O695" s="240"/>
      <c r="P695" s="240"/>
      <c r="Q695" s="240"/>
      <c r="R695" s="240"/>
      <c r="S695" s="240"/>
      <c r="T695" s="241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42" t="s">
        <v>156</v>
      </c>
      <c r="AU695" s="242" t="s">
        <v>84</v>
      </c>
      <c r="AV695" s="13" t="s">
        <v>82</v>
      </c>
      <c r="AW695" s="13" t="s">
        <v>30</v>
      </c>
      <c r="AX695" s="13" t="s">
        <v>74</v>
      </c>
      <c r="AY695" s="242" t="s">
        <v>148</v>
      </c>
    </row>
    <row r="696" s="14" customFormat="1">
      <c r="A696" s="14"/>
      <c r="B696" s="243"/>
      <c r="C696" s="244"/>
      <c r="D696" s="234" t="s">
        <v>156</v>
      </c>
      <c r="E696" s="245" t="s">
        <v>1</v>
      </c>
      <c r="F696" s="246" t="s">
        <v>640</v>
      </c>
      <c r="G696" s="244"/>
      <c r="H696" s="247">
        <v>3.3599999999999999</v>
      </c>
      <c r="I696" s="248"/>
      <c r="J696" s="244"/>
      <c r="K696" s="244"/>
      <c r="L696" s="249"/>
      <c r="M696" s="250"/>
      <c r="N696" s="251"/>
      <c r="O696" s="251"/>
      <c r="P696" s="251"/>
      <c r="Q696" s="251"/>
      <c r="R696" s="251"/>
      <c r="S696" s="251"/>
      <c r="T696" s="252"/>
      <c r="U696" s="14"/>
      <c r="V696" s="14"/>
      <c r="W696" s="14"/>
      <c r="X696" s="14"/>
      <c r="Y696" s="14"/>
      <c r="Z696" s="14"/>
      <c r="AA696" s="14"/>
      <c r="AB696" s="14"/>
      <c r="AC696" s="14"/>
      <c r="AD696" s="14"/>
      <c r="AE696" s="14"/>
      <c r="AT696" s="253" t="s">
        <v>156</v>
      </c>
      <c r="AU696" s="253" t="s">
        <v>84</v>
      </c>
      <c r="AV696" s="14" t="s">
        <v>84</v>
      </c>
      <c r="AW696" s="14" t="s">
        <v>30</v>
      </c>
      <c r="AX696" s="14" t="s">
        <v>74</v>
      </c>
      <c r="AY696" s="253" t="s">
        <v>148</v>
      </c>
    </row>
    <row r="697" s="14" customFormat="1">
      <c r="A697" s="14"/>
      <c r="B697" s="243"/>
      <c r="C697" s="244"/>
      <c r="D697" s="234" t="s">
        <v>156</v>
      </c>
      <c r="E697" s="245" t="s">
        <v>1</v>
      </c>
      <c r="F697" s="246" t="s">
        <v>641</v>
      </c>
      <c r="G697" s="244"/>
      <c r="H697" s="247">
        <v>0.91500000000000004</v>
      </c>
      <c r="I697" s="248"/>
      <c r="J697" s="244"/>
      <c r="K697" s="244"/>
      <c r="L697" s="249"/>
      <c r="M697" s="250"/>
      <c r="N697" s="251"/>
      <c r="O697" s="251"/>
      <c r="P697" s="251"/>
      <c r="Q697" s="251"/>
      <c r="R697" s="251"/>
      <c r="S697" s="251"/>
      <c r="T697" s="252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3" t="s">
        <v>156</v>
      </c>
      <c r="AU697" s="253" t="s">
        <v>84</v>
      </c>
      <c r="AV697" s="14" t="s">
        <v>84</v>
      </c>
      <c r="AW697" s="14" t="s">
        <v>30</v>
      </c>
      <c r="AX697" s="14" t="s">
        <v>74</v>
      </c>
      <c r="AY697" s="253" t="s">
        <v>148</v>
      </c>
    </row>
    <row r="698" s="14" customFormat="1">
      <c r="A698" s="14"/>
      <c r="B698" s="243"/>
      <c r="C698" s="244"/>
      <c r="D698" s="234" t="s">
        <v>156</v>
      </c>
      <c r="E698" s="245" t="s">
        <v>1</v>
      </c>
      <c r="F698" s="246" t="s">
        <v>642</v>
      </c>
      <c r="G698" s="244"/>
      <c r="H698" s="247">
        <v>1.1579999999999999</v>
      </c>
      <c r="I698" s="248"/>
      <c r="J698" s="244"/>
      <c r="K698" s="244"/>
      <c r="L698" s="249"/>
      <c r="M698" s="250"/>
      <c r="N698" s="251"/>
      <c r="O698" s="251"/>
      <c r="P698" s="251"/>
      <c r="Q698" s="251"/>
      <c r="R698" s="251"/>
      <c r="S698" s="251"/>
      <c r="T698" s="252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3" t="s">
        <v>156</v>
      </c>
      <c r="AU698" s="253" t="s">
        <v>84</v>
      </c>
      <c r="AV698" s="14" t="s">
        <v>84</v>
      </c>
      <c r="AW698" s="14" t="s">
        <v>30</v>
      </c>
      <c r="AX698" s="14" t="s">
        <v>74</v>
      </c>
      <c r="AY698" s="253" t="s">
        <v>148</v>
      </c>
    </row>
    <row r="699" s="16" customFormat="1">
      <c r="A699" s="16"/>
      <c r="B699" s="265"/>
      <c r="C699" s="266"/>
      <c r="D699" s="234" t="s">
        <v>156</v>
      </c>
      <c r="E699" s="267" t="s">
        <v>1</v>
      </c>
      <c r="F699" s="268" t="s">
        <v>178</v>
      </c>
      <c r="G699" s="266"/>
      <c r="H699" s="269">
        <v>5.4329999999999998</v>
      </c>
      <c r="I699" s="270"/>
      <c r="J699" s="266"/>
      <c r="K699" s="266"/>
      <c r="L699" s="271"/>
      <c r="M699" s="272"/>
      <c r="N699" s="273"/>
      <c r="O699" s="273"/>
      <c r="P699" s="273"/>
      <c r="Q699" s="273"/>
      <c r="R699" s="273"/>
      <c r="S699" s="273"/>
      <c r="T699" s="274"/>
      <c r="U699" s="16"/>
      <c r="V699" s="16"/>
      <c r="W699" s="16"/>
      <c r="X699" s="16"/>
      <c r="Y699" s="16"/>
      <c r="Z699" s="16"/>
      <c r="AA699" s="16"/>
      <c r="AB699" s="16"/>
      <c r="AC699" s="16"/>
      <c r="AD699" s="16"/>
      <c r="AE699" s="16"/>
      <c r="AT699" s="275" t="s">
        <v>156</v>
      </c>
      <c r="AU699" s="275" t="s">
        <v>84</v>
      </c>
      <c r="AV699" s="16" t="s">
        <v>149</v>
      </c>
      <c r="AW699" s="16" t="s">
        <v>30</v>
      </c>
      <c r="AX699" s="16" t="s">
        <v>74</v>
      </c>
      <c r="AY699" s="275" t="s">
        <v>148</v>
      </c>
    </row>
    <row r="700" s="13" customFormat="1">
      <c r="A700" s="13"/>
      <c r="B700" s="232"/>
      <c r="C700" s="233"/>
      <c r="D700" s="234" t="s">
        <v>156</v>
      </c>
      <c r="E700" s="235" t="s">
        <v>1</v>
      </c>
      <c r="F700" s="236" t="s">
        <v>197</v>
      </c>
      <c r="G700" s="233"/>
      <c r="H700" s="235" t="s">
        <v>1</v>
      </c>
      <c r="I700" s="237"/>
      <c r="J700" s="233"/>
      <c r="K700" s="233"/>
      <c r="L700" s="238"/>
      <c r="M700" s="239"/>
      <c r="N700" s="240"/>
      <c r="O700" s="240"/>
      <c r="P700" s="240"/>
      <c r="Q700" s="240"/>
      <c r="R700" s="240"/>
      <c r="S700" s="240"/>
      <c r="T700" s="241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42" t="s">
        <v>156</v>
      </c>
      <c r="AU700" s="242" t="s">
        <v>84</v>
      </c>
      <c r="AV700" s="13" t="s">
        <v>82</v>
      </c>
      <c r="AW700" s="13" t="s">
        <v>30</v>
      </c>
      <c r="AX700" s="13" t="s">
        <v>74</v>
      </c>
      <c r="AY700" s="242" t="s">
        <v>148</v>
      </c>
    </row>
    <row r="701" s="14" customFormat="1">
      <c r="A701" s="14"/>
      <c r="B701" s="243"/>
      <c r="C701" s="244"/>
      <c r="D701" s="234" t="s">
        <v>156</v>
      </c>
      <c r="E701" s="245" t="s">
        <v>1</v>
      </c>
      <c r="F701" s="246" t="s">
        <v>643</v>
      </c>
      <c r="G701" s="244"/>
      <c r="H701" s="247">
        <v>3.6629999999999998</v>
      </c>
      <c r="I701" s="248"/>
      <c r="J701" s="244"/>
      <c r="K701" s="244"/>
      <c r="L701" s="249"/>
      <c r="M701" s="250"/>
      <c r="N701" s="251"/>
      <c r="O701" s="251"/>
      <c r="P701" s="251"/>
      <c r="Q701" s="251"/>
      <c r="R701" s="251"/>
      <c r="S701" s="251"/>
      <c r="T701" s="252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3" t="s">
        <v>156</v>
      </c>
      <c r="AU701" s="253" t="s">
        <v>84</v>
      </c>
      <c r="AV701" s="14" t="s">
        <v>84</v>
      </c>
      <c r="AW701" s="14" t="s">
        <v>30</v>
      </c>
      <c r="AX701" s="14" t="s">
        <v>74</v>
      </c>
      <c r="AY701" s="253" t="s">
        <v>148</v>
      </c>
    </row>
    <row r="702" s="14" customFormat="1">
      <c r="A702" s="14"/>
      <c r="B702" s="243"/>
      <c r="C702" s="244"/>
      <c r="D702" s="234" t="s">
        <v>156</v>
      </c>
      <c r="E702" s="245" t="s">
        <v>1</v>
      </c>
      <c r="F702" s="246" t="s">
        <v>644</v>
      </c>
      <c r="G702" s="244"/>
      <c r="H702" s="247">
        <v>0.46999999999999997</v>
      </c>
      <c r="I702" s="248"/>
      <c r="J702" s="244"/>
      <c r="K702" s="244"/>
      <c r="L702" s="249"/>
      <c r="M702" s="250"/>
      <c r="N702" s="251"/>
      <c r="O702" s="251"/>
      <c r="P702" s="251"/>
      <c r="Q702" s="251"/>
      <c r="R702" s="251"/>
      <c r="S702" s="251"/>
      <c r="T702" s="252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3" t="s">
        <v>156</v>
      </c>
      <c r="AU702" s="253" t="s">
        <v>84</v>
      </c>
      <c r="AV702" s="14" t="s">
        <v>84</v>
      </c>
      <c r="AW702" s="14" t="s">
        <v>30</v>
      </c>
      <c r="AX702" s="14" t="s">
        <v>74</v>
      </c>
      <c r="AY702" s="253" t="s">
        <v>148</v>
      </c>
    </row>
    <row r="703" s="16" customFormat="1">
      <c r="A703" s="16"/>
      <c r="B703" s="265"/>
      <c r="C703" s="266"/>
      <c r="D703" s="234" t="s">
        <v>156</v>
      </c>
      <c r="E703" s="267" t="s">
        <v>1</v>
      </c>
      <c r="F703" s="268" t="s">
        <v>178</v>
      </c>
      <c r="G703" s="266"/>
      <c r="H703" s="269">
        <v>4.133</v>
      </c>
      <c r="I703" s="270"/>
      <c r="J703" s="266"/>
      <c r="K703" s="266"/>
      <c r="L703" s="271"/>
      <c r="M703" s="272"/>
      <c r="N703" s="273"/>
      <c r="O703" s="273"/>
      <c r="P703" s="273"/>
      <c r="Q703" s="273"/>
      <c r="R703" s="273"/>
      <c r="S703" s="273"/>
      <c r="T703" s="274"/>
      <c r="U703" s="16"/>
      <c r="V703" s="16"/>
      <c r="W703" s="16"/>
      <c r="X703" s="16"/>
      <c r="Y703" s="16"/>
      <c r="Z703" s="16"/>
      <c r="AA703" s="16"/>
      <c r="AB703" s="16"/>
      <c r="AC703" s="16"/>
      <c r="AD703" s="16"/>
      <c r="AE703" s="16"/>
      <c r="AT703" s="275" t="s">
        <v>156</v>
      </c>
      <c r="AU703" s="275" t="s">
        <v>84</v>
      </c>
      <c r="AV703" s="16" t="s">
        <v>149</v>
      </c>
      <c r="AW703" s="16" t="s">
        <v>30</v>
      </c>
      <c r="AX703" s="16" t="s">
        <v>74</v>
      </c>
      <c r="AY703" s="275" t="s">
        <v>148</v>
      </c>
    </row>
    <row r="704" s="14" customFormat="1">
      <c r="A704" s="14"/>
      <c r="B704" s="243"/>
      <c r="C704" s="244"/>
      <c r="D704" s="234" t="s">
        <v>156</v>
      </c>
      <c r="E704" s="245" t="s">
        <v>1</v>
      </c>
      <c r="F704" s="246" t="s">
        <v>645</v>
      </c>
      <c r="G704" s="244"/>
      <c r="H704" s="247">
        <v>0.57599999999999996</v>
      </c>
      <c r="I704" s="248"/>
      <c r="J704" s="244"/>
      <c r="K704" s="244"/>
      <c r="L704" s="249"/>
      <c r="M704" s="250"/>
      <c r="N704" s="251"/>
      <c r="O704" s="251"/>
      <c r="P704" s="251"/>
      <c r="Q704" s="251"/>
      <c r="R704" s="251"/>
      <c r="S704" s="251"/>
      <c r="T704" s="252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53" t="s">
        <v>156</v>
      </c>
      <c r="AU704" s="253" t="s">
        <v>84</v>
      </c>
      <c r="AV704" s="14" t="s">
        <v>84</v>
      </c>
      <c r="AW704" s="14" t="s">
        <v>30</v>
      </c>
      <c r="AX704" s="14" t="s">
        <v>74</v>
      </c>
      <c r="AY704" s="253" t="s">
        <v>148</v>
      </c>
    </row>
    <row r="705" s="15" customFormat="1">
      <c r="A705" s="15"/>
      <c r="B705" s="254"/>
      <c r="C705" s="255"/>
      <c r="D705" s="234" t="s">
        <v>156</v>
      </c>
      <c r="E705" s="256" t="s">
        <v>1</v>
      </c>
      <c r="F705" s="257" t="s">
        <v>162</v>
      </c>
      <c r="G705" s="255"/>
      <c r="H705" s="258">
        <v>12.705000000000002</v>
      </c>
      <c r="I705" s="259"/>
      <c r="J705" s="255"/>
      <c r="K705" s="255"/>
      <c r="L705" s="260"/>
      <c r="M705" s="261"/>
      <c r="N705" s="262"/>
      <c r="O705" s="262"/>
      <c r="P705" s="262"/>
      <c r="Q705" s="262"/>
      <c r="R705" s="262"/>
      <c r="S705" s="262"/>
      <c r="T705" s="263"/>
      <c r="U705" s="15"/>
      <c r="V705" s="15"/>
      <c r="W705" s="15"/>
      <c r="X705" s="15"/>
      <c r="Y705" s="15"/>
      <c r="Z705" s="15"/>
      <c r="AA705" s="15"/>
      <c r="AB705" s="15"/>
      <c r="AC705" s="15"/>
      <c r="AD705" s="15"/>
      <c r="AE705" s="15"/>
      <c r="AT705" s="264" t="s">
        <v>156</v>
      </c>
      <c r="AU705" s="264" t="s">
        <v>84</v>
      </c>
      <c r="AV705" s="15" t="s">
        <v>155</v>
      </c>
      <c r="AW705" s="15" t="s">
        <v>30</v>
      </c>
      <c r="AX705" s="15" t="s">
        <v>82</v>
      </c>
      <c r="AY705" s="264" t="s">
        <v>148</v>
      </c>
    </row>
    <row r="706" s="2" customFormat="1" ht="21.75" customHeight="1">
      <c r="A706" s="39"/>
      <c r="B706" s="40"/>
      <c r="C706" s="219" t="s">
        <v>646</v>
      </c>
      <c r="D706" s="219" t="s">
        <v>151</v>
      </c>
      <c r="E706" s="220" t="s">
        <v>647</v>
      </c>
      <c r="F706" s="221" t="s">
        <v>648</v>
      </c>
      <c r="G706" s="222" t="s">
        <v>154</v>
      </c>
      <c r="H706" s="223">
        <v>17.138999999999999</v>
      </c>
      <c r="I706" s="224"/>
      <c r="J706" s="225">
        <f>ROUND(I706*H706,2)</f>
        <v>0</v>
      </c>
      <c r="K706" s="221" t="s">
        <v>33</v>
      </c>
      <c r="L706" s="45"/>
      <c r="M706" s="226" t="s">
        <v>1</v>
      </c>
      <c r="N706" s="227" t="s">
        <v>39</v>
      </c>
      <c r="O706" s="92"/>
      <c r="P706" s="228">
        <f>O706*H706</f>
        <v>0</v>
      </c>
      <c r="Q706" s="228">
        <v>0</v>
      </c>
      <c r="R706" s="228">
        <f>Q706*H706</f>
        <v>0</v>
      </c>
      <c r="S706" s="228">
        <v>0.075999999999999998</v>
      </c>
      <c r="T706" s="229">
        <f>S706*H706</f>
        <v>1.3025639999999998</v>
      </c>
      <c r="U706" s="39"/>
      <c r="V706" s="39"/>
      <c r="W706" s="39"/>
      <c r="X706" s="39"/>
      <c r="Y706" s="39"/>
      <c r="Z706" s="39"/>
      <c r="AA706" s="39"/>
      <c r="AB706" s="39"/>
      <c r="AC706" s="39"/>
      <c r="AD706" s="39"/>
      <c r="AE706" s="39"/>
      <c r="AR706" s="230" t="s">
        <v>155</v>
      </c>
      <c r="AT706" s="230" t="s">
        <v>151</v>
      </c>
      <c r="AU706" s="230" t="s">
        <v>84</v>
      </c>
      <c r="AY706" s="18" t="s">
        <v>148</v>
      </c>
      <c r="BE706" s="231">
        <f>IF(N706="základní",J706,0)</f>
        <v>0</v>
      </c>
      <c r="BF706" s="231">
        <f>IF(N706="snížená",J706,0)</f>
        <v>0</v>
      </c>
      <c r="BG706" s="231">
        <f>IF(N706="zákl. přenesená",J706,0)</f>
        <v>0</v>
      </c>
      <c r="BH706" s="231">
        <f>IF(N706="sníž. přenesená",J706,0)</f>
        <v>0</v>
      </c>
      <c r="BI706" s="231">
        <f>IF(N706="nulová",J706,0)</f>
        <v>0</v>
      </c>
      <c r="BJ706" s="18" t="s">
        <v>82</v>
      </c>
      <c r="BK706" s="231">
        <f>ROUND(I706*H706,2)</f>
        <v>0</v>
      </c>
      <c r="BL706" s="18" t="s">
        <v>155</v>
      </c>
      <c r="BM706" s="230" t="s">
        <v>649</v>
      </c>
    </row>
    <row r="707" s="13" customFormat="1">
      <c r="A707" s="13"/>
      <c r="B707" s="232"/>
      <c r="C707" s="233"/>
      <c r="D707" s="234" t="s">
        <v>156</v>
      </c>
      <c r="E707" s="235" t="s">
        <v>1</v>
      </c>
      <c r="F707" s="236" t="s">
        <v>650</v>
      </c>
      <c r="G707" s="233"/>
      <c r="H707" s="235" t="s">
        <v>1</v>
      </c>
      <c r="I707" s="237"/>
      <c r="J707" s="233"/>
      <c r="K707" s="233"/>
      <c r="L707" s="238"/>
      <c r="M707" s="239"/>
      <c r="N707" s="240"/>
      <c r="O707" s="240"/>
      <c r="P707" s="240"/>
      <c r="Q707" s="240"/>
      <c r="R707" s="240"/>
      <c r="S707" s="240"/>
      <c r="T707" s="241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42" t="s">
        <v>156</v>
      </c>
      <c r="AU707" s="242" t="s">
        <v>84</v>
      </c>
      <c r="AV707" s="13" t="s">
        <v>82</v>
      </c>
      <c r="AW707" s="13" t="s">
        <v>30</v>
      </c>
      <c r="AX707" s="13" t="s">
        <v>74</v>
      </c>
      <c r="AY707" s="242" t="s">
        <v>148</v>
      </c>
    </row>
    <row r="708" s="14" customFormat="1">
      <c r="A708" s="14"/>
      <c r="B708" s="243"/>
      <c r="C708" s="244"/>
      <c r="D708" s="234" t="s">
        <v>156</v>
      </c>
      <c r="E708" s="245" t="s">
        <v>1</v>
      </c>
      <c r="F708" s="246" t="s">
        <v>651</v>
      </c>
      <c r="G708" s="244"/>
      <c r="H708" s="247">
        <v>4.3339999999999996</v>
      </c>
      <c r="I708" s="248"/>
      <c r="J708" s="244"/>
      <c r="K708" s="244"/>
      <c r="L708" s="249"/>
      <c r="M708" s="250"/>
      <c r="N708" s="251"/>
      <c r="O708" s="251"/>
      <c r="P708" s="251"/>
      <c r="Q708" s="251"/>
      <c r="R708" s="251"/>
      <c r="S708" s="251"/>
      <c r="T708" s="252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3" t="s">
        <v>156</v>
      </c>
      <c r="AU708" s="253" t="s">
        <v>84</v>
      </c>
      <c r="AV708" s="14" t="s">
        <v>84</v>
      </c>
      <c r="AW708" s="14" t="s">
        <v>30</v>
      </c>
      <c r="AX708" s="14" t="s">
        <v>74</v>
      </c>
      <c r="AY708" s="253" t="s">
        <v>148</v>
      </c>
    </row>
    <row r="709" s="13" customFormat="1">
      <c r="A709" s="13"/>
      <c r="B709" s="232"/>
      <c r="C709" s="233"/>
      <c r="D709" s="234" t="s">
        <v>156</v>
      </c>
      <c r="E709" s="235" t="s">
        <v>1</v>
      </c>
      <c r="F709" s="236" t="s">
        <v>652</v>
      </c>
      <c r="G709" s="233"/>
      <c r="H709" s="235" t="s">
        <v>1</v>
      </c>
      <c r="I709" s="237"/>
      <c r="J709" s="233"/>
      <c r="K709" s="233"/>
      <c r="L709" s="238"/>
      <c r="M709" s="239"/>
      <c r="N709" s="240"/>
      <c r="O709" s="240"/>
      <c r="P709" s="240"/>
      <c r="Q709" s="240"/>
      <c r="R709" s="240"/>
      <c r="S709" s="240"/>
      <c r="T709" s="241"/>
      <c r="U709" s="13"/>
      <c r="V709" s="13"/>
      <c r="W709" s="13"/>
      <c r="X709" s="13"/>
      <c r="Y709" s="13"/>
      <c r="Z709" s="13"/>
      <c r="AA709" s="13"/>
      <c r="AB709" s="13"/>
      <c r="AC709" s="13"/>
      <c r="AD709" s="13"/>
      <c r="AE709" s="13"/>
      <c r="AT709" s="242" t="s">
        <v>156</v>
      </c>
      <c r="AU709" s="242" t="s">
        <v>84</v>
      </c>
      <c r="AV709" s="13" t="s">
        <v>82</v>
      </c>
      <c r="AW709" s="13" t="s">
        <v>30</v>
      </c>
      <c r="AX709" s="13" t="s">
        <v>74</v>
      </c>
      <c r="AY709" s="242" t="s">
        <v>148</v>
      </c>
    </row>
    <row r="710" s="14" customFormat="1">
      <c r="A710" s="14"/>
      <c r="B710" s="243"/>
      <c r="C710" s="244"/>
      <c r="D710" s="234" t="s">
        <v>156</v>
      </c>
      <c r="E710" s="245" t="s">
        <v>1</v>
      </c>
      <c r="F710" s="246" t="s">
        <v>653</v>
      </c>
      <c r="G710" s="244"/>
      <c r="H710" s="247">
        <v>7.0919999999999996</v>
      </c>
      <c r="I710" s="248"/>
      <c r="J710" s="244"/>
      <c r="K710" s="244"/>
      <c r="L710" s="249"/>
      <c r="M710" s="250"/>
      <c r="N710" s="251"/>
      <c r="O710" s="251"/>
      <c r="P710" s="251"/>
      <c r="Q710" s="251"/>
      <c r="R710" s="251"/>
      <c r="S710" s="251"/>
      <c r="T710" s="252"/>
      <c r="U710" s="14"/>
      <c r="V710" s="14"/>
      <c r="W710" s="14"/>
      <c r="X710" s="14"/>
      <c r="Y710" s="14"/>
      <c r="Z710" s="14"/>
      <c r="AA710" s="14"/>
      <c r="AB710" s="14"/>
      <c r="AC710" s="14"/>
      <c r="AD710" s="14"/>
      <c r="AE710" s="14"/>
      <c r="AT710" s="253" t="s">
        <v>156</v>
      </c>
      <c r="AU710" s="253" t="s">
        <v>84</v>
      </c>
      <c r="AV710" s="14" t="s">
        <v>84</v>
      </c>
      <c r="AW710" s="14" t="s">
        <v>30</v>
      </c>
      <c r="AX710" s="14" t="s">
        <v>74</v>
      </c>
      <c r="AY710" s="253" t="s">
        <v>148</v>
      </c>
    </row>
    <row r="711" s="13" customFormat="1">
      <c r="A711" s="13"/>
      <c r="B711" s="232"/>
      <c r="C711" s="233"/>
      <c r="D711" s="234" t="s">
        <v>156</v>
      </c>
      <c r="E711" s="235" t="s">
        <v>1</v>
      </c>
      <c r="F711" s="236" t="s">
        <v>654</v>
      </c>
      <c r="G711" s="233"/>
      <c r="H711" s="235" t="s">
        <v>1</v>
      </c>
      <c r="I711" s="237"/>
      <c r="J711" s="233"/>
      <c r="K711" s="233"/>
      <c r="L711" s="238"/>
      <c r="M711" s="239"/>
      <c r="N711" s="240"/>
      <c r="O711" s="240"/>
      <c r="P711" s="240"/>
      <c r="Q711" s="240"/>
      <c r="R711" s="240"/>
      <c r="S711" s="240"/>
      <c r="T711" s="241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2" t="s">
        <v>156</v>
      </c>
      <c r="AU711" s="242" t="s">
        <v>84</v>
      </c>
      <c r="AV711" s="13" t="s">
        <v>82</v>
      </c>
      <c r="AW711" s="13" t="s">
        <v>30</v>
      </c>
      <c r="AX711" s="13" t="s">
        <v>74</v>
      </c>
      <c r="AY711" s="242" t="s">
        <v>148</v>
      </c>
    </row>
    <row r="712" s="14" customFormat="1">
      <c r="A712" s="14"/>
      <c r="B712" s="243"/>
      <c r="C712" s="244"/>
      <c r="D712" s="234" t="s">
        <v>156</v>
      </c>
      <c r="E712" s="245" t="s">
        <v>1</v>
      </c>
      <c r="F712" s="246" t="s">
        <v>655</v>
      </c>
      <c r="G712" s="244"/>
      <c r="H712" s="247">
        <v>5.7130000000000001</v>
      </c>
      <c r="I712" s="248"/>
      <c r="J712" s="244"/>
      <c r="K712" s="244"/>
      <c r="L712" s="249"/>
      <c r="M712" s="250"/>
      <c r="N712" s="251"/>
      <c r="O712" s="251"/>
      <c r="P712" s="251"/>
      <c r="Q712" s="251"/>
      <c r="R712" s="251"/>
      <c r="S712" s="251"/>
      <c r="T712" s="252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3" t="s">
        <v>156</v>
      </c>
      <c r="AU712" s="253" t="s">
        <v>84</v>
      </c>
      <c r="AV712" s="14" t="s">
        <v>84</v>
      </c>
      <c r="AW712" s="14" t="s">
        <v>30</v>
      </c>
      <c r="AX712" s="14" t="s">
        <v>74</v>
      </c>
      <c r="AY712" s="253" t="s">
        <v>148</v>
      </c>
    </row>
    <row r="713" s="15" customFormat="1">
      <c r="A713" s="15"/>
      <c r="B713" s="254"/>
      <c r="C713" s="255"/>
      <c r="D713" s="234" t="s">
        <v>156</v>
      </c>
      <c r="E713" s="256" t="s">
        <v>1</v>
      </c>
      <c r="F713" s="257" t="s">
        <v>162</v>
      </c>
      <c r="G713" s="255"/>
      <c r="H713" s="258">
        <v>17.138999999999999</v>
      </c>
      <c r="I713" s="259"/>
      <c r="J713" s="255"/>
      <c r="K713" s="255"/>
      <c r="L713" s="260"/>
      <c r="M713" s="261"/>
      <c r="N713" s="262"/>
      <c r="O713" s="262"/>
      <c r="P713" s="262"/>
      <c r="Q713" s="262"/>
      <c r="R713" s="262"/>
      <c r="S713" s="262"/>
      <c r="T713" s="263"/>
      <c r="U713" s="15"/>
      <c r="V713" s="15"/>
      <c r="W713" s="15"/>
      <c r="X713" s="15"/>
      <c r="Y713" s="15"/>
      <c r="Z713" s="15"/>
      <c r="AA713" s="15"/>
      <c r="AB713" s="15"/>
      <c r="AC713" s="15"/>
      <c r="AD713" s="15"/>
      <c r="AE713" s="15"/>
      <c r="AT713" s="264" t="s">
        <v>156</v>
      </c>
      <c r="AU713" s="264" t="s">
        <v>84</v>
      </c>
      <c r="AV713" s="15" t="s">
        <v>155</v>
      </c>
      <c r="AW713" s="15" t="s">
        <v>30</v>
      </c>
      <c r="AX713" s="15" t="s">
        <v>82</v>
      </c>
      <c r="AY713" s="264" t="s">
        <v>148</v>
      </c>
    </row>
    <row r="714" s="2" customFormat="1" ht="24.15" customHeight="1">
      <c r="A714" s="39"/>
      <c r="B714" s="40"/>
      <c r="C714" s="219" t="s">
        <v>466</v>
      </c>
      <c r="D714" s="219" t="s">
        <v>151</v>
      </c>
      <c r="E714" s="220" t="s">
        <v>656</v>
      </c>
      <c r="F714" s="221" t="s">
        <v>657</v>
      </c>
      <c r="G714" s="222" t="s">
        <v>154</v>
      </c>
      <c r="H714" s="223">
        <v>19.805</v>
      </c>
      <c r="I714" s="224"/>
      <c r="J714" s="225">
        <f>ROUND(I714*H714,2)</f>
        <v>0</v>
      </c>
      <c r="K714" s="221" t="s">
        <v>33</v>
      </c>
      <c r="L714" s="45"/>
      <c r="M714" s="226" t="s">
        <v>1</v>
      </c>
      <c r="N714" s="227" t="s">
        <v>39</v>
      </c>
      <c r="O714" s="92"/>
      <c r="P714" s="228">
        <f>O714*H714</f>
        <v>0</v>
      </c>
      <c r="Q714" s="228">
        <v>0</v>
      </c>
      <c r="R714" s="228">
        <f>Q714*H714</f>
        <v>0</v>
      </c>
      <c r="S714" s="228">
        <v>0.17999999999999999</v>
      </c>
      <c r="T714" s="229">
        <f>S714*H714</f>
        <v>3.5648999999999997</v>
      </c>
      <c r="U714" s="39"/>
      <c r="V714" s="39"/>
      <c r="W714" s="39"/>
      <c r="X714" s="39"/>
      <c r="Y714" s="39"/>
      <c r="Z714" s="39"/>
      <c r="AA714" s="39"/>
      <c r="AB714" s="39"/>
      <c r="AC714" s="39"/>
      <c r="AD714" s="39"/>
      <c r="AE714" s="39"/>
      <c r="AR714" s="230" t="s">
        <v>155</v>
      </c>
      <c r="AT714" s="230" t="s">
        <v>151</v>
      </c>
      <c r="AU714" s="230" t="s">
        <v>84</v>
      </c>
      <c r="AY714" s="18" t="s">
        <v>148</v>
      </c>
      <c r="BE714" s="231">
        <f>IF(N714="základní",J714,0)</f>
        <v>0</v>
      </c>
      <c r="BF714" s="231">
        <f>IF(N714="snížená",J714,0)</f>
        <v>0</v>
      </c>
      <c r="BG714" s="231">
        <f>IF(N714="zákl. přenesená",J714,0)</f>
        <v>0</v>
      </c>
      <c r="BH714" s="231">
        <f>IF(N714="sníž. přenesená",J714,0)</f>
        <v>0</v>
      </c>
      <c r="BI714" s="231">
        <f>IF(N714="nulová",J714,0)</f>
        <v>0</v>
      </c>
      <c r="BJ714" s="18" t="s">
        <v>82</v>
      </c>
      <c r="BK714" s="231">
        <f>ROUND(I714*H714,2)</f>
        <v>0</v>
      </c>
      <c r="BL714" s="18" t="s">
        <v>155</v>
      </c>
      <c r="BM714" s="230" t="s">
        <v>658</v>
      </c>
    </row>
    <row r="715" s="13" customFormat="1">
      <c r="A715" s="13"/>
      <c r="B715" s="232"/>
      <c r="C715" s="233"/>
      <c r="D715" s="234" t="s">
        <v>156</v>
      </c>
      <c r="E715" s="235" t="s">
        <v>1</v>
      </c>
      <c r="F715" s="236" t="s">
        <v>659</v>
      </c>
      <c r="G715" s="233"/>
      <c r="H715" s="235" t="s">
        <v>1</v>
      </c>
      <c r="I715" s="237"/>
      <c r="J715" s="233"/>
      <c r="K715" s="233"/>
      <c r="L715" s="238"/>
      <c r="M715" s="239"/>
      <c r="N715" s="240"/>
      <c r="O715" s="240"/>
      <c r="P715" s="240"/>
      <c r="Q715" s="240"/>
      <c r="R715" s="240"/>
      <c r="S715" s="240"/>
      <c r="T715" s="241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42" t="s">
        <v>156</v>
      </c>
      <c r="AU715" s="242" t="s">
        <v>84</v>
      </c>
      <c r="AV715" s="13" t="s">
        <v>82</v>
      </c>
      <c r="AW715" s="13" t="s">
        <v>30</v>
      </c>
      <c r="AX715" s="13" t="s">
        <v>74</v>
      </c>
      <c r="AY715" s="242" t="s">
        <v>148</v>
      </c>
    </row>
    <row r="716" s="14" customFormat="1">
      <c r="A716" s="14"/>
      <c r="B716" s="243"/>
      <c r="C716" s="244"/>
      <c r="D716" s="234" t="s">
        <v>156</v>
      </c>
      <c r="E716" s="245" t="s">
        <v>1</v>
      </c>
      <c r="F716" s="246" t="s">
        <v>660</v>
      </c>
      <c r="G716" s="244"/>
      <c r="H716" s="247">
        <v>6.6239999999999997</v>
      </c>
      <c r="I716" s="248"/>
      <c r="J716" s="244"/>
      <c r="K716" s="244"/>
      <c r="L716" s="249"/>
      <c r="M716" s="250"/>
      <c r="N716" s="251"/>
      <c r="O716" s="251"/>
      <c r="P716" s="251"/>
      <c r="Q716" s="251"/>
      <c r="R716" s="251"/>
      <c r="S716" s="251"/>
      <c r="T716" s="252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53" t="s">
        <v>156</v>
      </c>
      <c r="AU716" s="253" t="s">
        <v>84</v>
      </c>
      <c r="AV716" s="14" t="s">
        <v>84</v>
      </c>
      <c r="AW716" s="14" t="s">
        <v>30</v>
      </c>
      <c r="AX716" s="14" t="s">
        <v>74</v>
      </c>
      <c r="AY716" s="253" t="s">
        <v>148</v>
      </c>
    </row>
    <row r="717" s="14" customFormat="1">
      <c r="A717" s="14"/>
      <c r="B717" s="243"/>
      <c r="C717" s="244"/>
      <c r="D717" s="234" t="s">
        <v>156</v>
      </c>
      <c r="E717" s="245" t="s">
        <v>1</v>
      </c>
      <c r="F717" s="246" t="s">
        <v>661</v>
      </c>
      <c r="G717" s="244"/>
      <c r="H717" s="247">
        <v>2.6909999999999998</v>
      </c>
      <c r="I717" s="248"/>
      <c r="J717" s="244"/>
      <c r="K717" s="244"/>
      <c r="L717" s="249"/>
      <c r="M717" s="250"/>
      <c r="N717" s="251"/>
      <c r="O717" s="251"/>
      <c r="P717" s="251"/>
      <c r="Q717" s="251"/>
      <c r="R717" s="251"/>
      <c r="S717" s="251"/>
      <c r="T717" s="252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3" t="s">
        <v>156</v>
      </c>
      <c r="AU717" s="253" t="s">
        <v>84</v>
      </c>
      <c r="AV717" s="14" t="s">
        <v>84</v>
      </c>
      <c r="AW717" s="14" t="s">
        <v>30</v>
      </c>
      <c r="AX717" s="14" t="s">
        <v>74</v>
      </c>
      <c r="AY717" s="253" t="s">
        <v>148</v>
      </c>
    </row>
    <row r="718" s="16" customFormat="1">
      <c r="A718" s="16"/>
      <c r="B718" s="265"/>
      <c r="C718" s="266"/>
      <c r="D718" s="234" t="s">
        <v>156</v>
      </c>
      <c r="E718" s="267" t="s">
        <v>1</v>
      </c>
      <c r="F718" s="268" t="s">
        <v>178</v>
      </c>
      <c r="G718" s="266"/>
      <c r="H718" s="269">
        <v>9.3149999999999995</v>
      </c>
      <c r="I718" s="270"/>
      <c r="J718" s="266"/>
      <c r="K718" s="266"/>
      <c r="L718" s="271"/>
      <c r="M718" s="272"/>
      <c r="N718" s="273"/>
      <c r="O718" s="273"/>
      <c r="P718" s="273"/>
      <c r="Q718" s="273"/>
      <c r="R718" s="273"/>
      <c r="S718" s="273"/>
      <c r="T718" s="274"/>
      <c r="U718" s="16"/>
      <c r="V718" s="16"/>
      <c r="W718" s="16"/>
      <c r="X718" s="16"/>
      <c r="Y718" s="16"/>
      <c r="Z718" s="16"/>
      <c r="AA718" s="16"/>
      <c r="AB718" s="16"/>
      <c r="AC718" s="16"/>
      <c r="AD718" s="16"/>
      <c r="AE718" s="16"/>
      <c r="AT718" s="275" t="s">
        <v>156</v>
      </c>
      <c r="AU718" s="275" t="s">
        <v>84</v>
      </c>
      <c r="AV718" s="16" t="s">
        <v>149</v>
      </c>
      <c r="AW718" s="16" t="s">
        <v>30</v>
      </c>
      <c r="AX718" s="16" t="s">
        <v>74</v>
      </c>
      <c r="AY718" s="275" t="s">
        <v>148</v>
      </c>
    </row>
    <row r="719" s="13" customFormat="1">
      <c r="A719" s="13"/>
      <c r="B719" s="232"/>
      <c r="C719" s="233"/>
      <c r="D719" s="234" t="s">
        <v>156</v>
      </c>
      <c r="E719" s="235" t="s">
        <v>1</v>
      </c>
      <c r="F719" s="236" t="s">
        <v>614</v>
      </c>
      <c r="G719" s="233"/>
      <c r="H719" s="235" t="s">
        <v>1</v>
      </c>
      <c r="I719" s="237"/>
      <c r="J719" s="233"/>
      <c r="K719" s="233"/>
      <c r="L719" s="238"/>
      <c r="M719" s="239"/>
      <c r="N719" s="240"/>
      <c r="O719" s="240"/>
      <c r="P719" s="240"/>
      <c r="Q719" s="240"/>
      <c r="R719" s="240"/>
      <c r="S719" s="240"/>
      <c r="T719" s="241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42" t="s">
        <v>156</v>
      </c>
      <c r="AU719" s="242" t="s">
        <v>84</v>
      </c>
      <c r="AV719" s="13" t="s">
        <v>82</v>
      </c>
      <c r="AW719" s="13" t="s">
        <v>30</v>
      </c>
      <c r="AX719" s="13" t="s">
        <v>74</v>
      </c>
      <c r="AY719" s="242" t="s">
        <v>148</v>
      </c>
    </row>
    <row r="720" s="14" customFormat="1">
      <c r="A720" s="14"/>
      <c r="B720" s="243"/>
      <c r="C720" s="244"/>
      <c r="D720" s="234" t="s">
        <v>156</v>
      </c>
      <c r="E720" s="245" t="s">
        <v>1</v>
      </c>
      <c r="F720" s="246" t="s">
        <v>662</v>
      </c>
      <c r="G720" s="244"/>
      <c r="H720" s="247">
        <v>4.7880000000000003</v>
      </c>
      <c r="I720" s="248"/>
      <c r="J720" s="244"/>
      <c r="K720" s="244"/>
      <c r="L720" s="249"/>
      <c r="M720" s="250"/>
      <c r="N720" s="251"/>
      <c r="O720" s="251"/>
      <c r="P720" s="251"/>
      <c r="Q720" s="251"/>
      <c r="R720" s="251"/>
      <c r="S720" s="251"/>
      <c r="T720" s="252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53" t="s">
        <v>156</v>
      </c>
      <c r="AU720" s="253" t="s">
        <v>84</v>
      </c>
      <c r="AV720" s="14" t="s">
        <v>84</v>
      </c>
      <c r="AW720" s="14" t="s">
        <v>30</v>
      </c>
      <c r="AX720" s="14" t="s">
        <v>74</v>
      </c>
      <c r="AY720" s="253" t="s">
        <v>148</v>
      </c>
    </row>
    <row r="721" s="14" customFormat="1">
      <c r="A721" s="14"/>
      <c r="B721" s="243"/>
      <c r="C721" s="244"/>
      <c r="D721" s="234" t="s">
        <v>156</v>
      </c>
      <c r="E721" s="245" t="s">
        <v>1</v>
      </c>
      <c r="F721" s="246" t="s">
        <v>663</v>
      </c>
      <c r="G721" s="244"/>
      <c r="H721" s="247">
        <v>3.9689999999999999</v>
      </c>
      <c r="I721" s="248"/>
      <c r="J721" s="244"/>
      <c r="K721" s="244"/>
      <c r="L721" s="249"/>
      <c r="M721" s="250"/>
      <c r="N721" s="251"/>
      <c r="O721" s="251"/>
      <c r="P721" s="251"/>
      <c r="Q721" s="251"/>
      <c r="R721" s="251"/>
      <c r="S721" s="251"/>
      <c r="T721" s="252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3" t="s">
        <v>156</v>
      </c>
      <c r="AU721" s="253" t="s">
        <v>84</v>
      </c>
      <c r="AV721" s="14" t="s">
        <v>84</v>
      </c>
      <c r="AW721" s="14" t="s">
        <v>30</v>
      </c>
      <c r="AX721" s="14" t="s">
        <v>74</v>
      </c>
      <c r="AY721" s="253" t="s">
        <v>148</v>
      </c>
    </row>
    <row r="722" s="16" customFormat="1">
      <c r="A722" s="16"/>
      <c r="B722" s="265"/>
      <c r="C722" s="266"/>
      <c r="D722" s="234" t="s">
        <v>156</v>
      </c>
      <c r="E722" s="267" t="s">
        <v>1</v>
      </c>
      <c r="F722" s="268" t="s">
        <v>178</v>
      </c>
      <c r="G722" s="266"/>
      <c r="H722" s="269">
        <v>8.7569999999999997</v>
      </c>
      <c r="I722" s="270"/>
      <c r="J722" s="266"/>
      <c r="K722" s="266"/>
      <c r="L722" s="271"/>
      <c r="M722" s="272"/>
      <c r="N722" s="273"/>
      <c r="O722" s="273"/>
      <c r="P722" s="273"/>
      <c r="Q722" s="273"/>
      <c r="R722" s="273"/>
      <c r="S722" s="273"/>
      <c r="T722" s="274"/>
      <c r="U722" s="16"/>
      <c r="V722" s="16"/>
      <c r="W722" s="16"/>
      <c r="X722" s="16"/>
      <c r="Y722" s="16"/>
      <c r="Z722" s="16"/>
      <c r="AA722" s="16"/>
      <c r="AB722" s="16"/>
      <c r="AC722" s="16"/>
      <c r="AD722" s="16"/>
      <c r="AE722" s="16"/>
      <c r="AT722" s="275" t="s">
        <v>156</v>
      </c>
      <c r="AU722" s="275" t="s">
        <v>84</v>
      </c>
      <c r="AV722" s="16" t="s">
        <v>149</v>
      </c>
      <c r="AW722" s="16" t="s">
        <v>30</v>
      </c>
      <c r="AX722" s="16" t="s">
        <v>74</v>
      </c>
      <c r="AY722" s="275" t="s">
        <v>148</v>
      </c>
    </row>
    <row r="723" s="13" customFormat="1">
      <c r="A723" s="13"/>
      <c r="B723" s="232"/>
      <c r="C723" s="233"/>
      <c r="D723" s="234" t="s">
        <v>156</v>
      </c>
      <c r="E723" s="235" t="s">
        <v>1</v>
      </c>
      <c r="F723" s="236" t="s">
        <v>616</v>
      </c>
      <c r="G723" s="233"/>
      <c r="H723" s="235" t="s">
        <v>1</v>
      </c>
      <c r="I723" s="237"/>
      <c r="J723" s="233"/>
      <c r="K723" s="233"/>
      <c r="L723" s="238"/>
      <c r="M723" s="239"/>
      <c r="N723" s="240"/>
      <c r="O723" s="240"/>
      <c r="P723" s="240"/>
      <c r="Q723" s="240"/>
      <c r="R723" s="240"/>
      <c r="S723" s="240"/>
      <c r="T723" s="241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42" t="s">
        <v>156</v>
      </c>
      <c r="AU723" s="242" t="s">
        <v>84</v>
      </c>
      <c r="AV723" s="13" t="s">
        <v>82</v>
      </c>
      <c r="AW723" s="13" t="s">
        <v>30</v>
      </c>
      <c r="AX723" s="13" t="s">
        <v>74</v>
      </c>
      <c r="AY723" s="242" t="s">
        <v>148</v>
      </c>
    </row>
    <row r="724" s="14" customFormat="1">
      <c r="A724" s="14"/>
      <c r="B724" s="243"/>
      <c r="C724" s="244"/>
      <c r="D724" s="234" t="s">
        <v>156</v>
      </c>
      <c r="E724" s="245" t="s">
        <v>1</v>
      </c>
      <c r="F724" s="246" t="s">
        <v>664</v>
      </c>
      <c r="G724" s="244"/>
      <c r="H724" s="247">
        <v>1.7330000000000001</v>
      </c>
      <c r="I724" s="248"/>
      <c r="J724" s="244"/>
      <c r="K724" s="244"/>
      <c r="L724" s="249"/>
      <c r="M724" s="250"/>
      <c r="N724" s="251"/>
      <c r="O724" s="251"/>
      <c r="P724" s="251"/>
      <c r="Q724" s="251"/>
      <c r="R724" s="251"/>
      <c r="S724" s="251"/>
      <c r="T724" s="252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3" t="s">
        <v>156</v>
      </c>
      <c r="AU724" s="253" t="s">
        <v>84</v>
      </c>
      <c r="AV724" s="14" t="s">
        <v>84</v>
      </c>
      <c r="AW724" s="14" t="s">
        <v>30</v>
      </c>
      <c r="AX724" s="14" t="s">
        <v>74</v>
      </c>
      <c r="AY724" s="253" t="s">
        <v>148</v>
      </c>
    </row>
    <row r="725" s="15" customFormat="1">
      <c r="A725" s="15"/>
      <c r="B725" s="254"/>
      <c r="C725" s="255"/>
      <c r="D725" s="234" t="s">
        <v>156</v>
      </c>
      <c r="E725" s="256" t="s">
        <v>1</v>
      </c>
      <c r="F725" s="257" t="s">
        <v>162</v>
      </c>
      <c r="G725" s="255"/>
      <c r="H725" s="258">
        <v>19.805</v>
      </c>
      <c r="I725" s="259"/>
      <c r="J725" s="255"/>
      <c r="K725" s="255"/>
      <c r="L725" s="260"/>
      <c r="M725" s="261"/>
      <c r="N725" s="262"/>
      <c r="O725" s="262"/>
      <c r="P725" s="262"/>
      <c r="Q725" s="262"/>
      <c r="R725" s="262"/>
      <c r="S725" s="262"/>
      <c r="T725" s="263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T725" s="264" t="s">
        <v>156</v>
      </c>
      <c r="AU725" s="264" t="s">
        <v>84</v>
      </c>
      <c r="AV725" s="15" t="s">
        <v>155</v>
      </c>
      <c r="AW725" s="15" t="s">
        <v>30</v>
      </c>
      <c r="AX725" s="15" t="s">
        <v>82</v>
      </c>
      <c r="AY725" s="264" t="s">
        <v>148</v>
      </c>
    </row>
    <row r="726" s="2" customFormat="1" ht="24.15" customHeight="1">
      <c r="A726" s="39"/>
      <c r="B726" s="40"/>
      <c r="C726" s="219" t="s">
        <v>665</v>
      </c>
      <c r="D726" s="219" t="s">
        <v>151</v>
      </c>
      <c r="E726" s="220" t="s">
        <v>666</v>
      </c>
      <c r="F726" s="221" t="s">
        <v>667</v>
      </c>
      <c r="G726" s="222" t="s">
        <v>154</v>
      </c>
      <c r="H726" s="223">
        <v>13.27</v>
      </c>
      <c r="I726" s="224"/>
      <c r="J726" s="225">
        <f>ROUND(I726*H726,2)</f>
        <v>0</v>
      </c>
      <c r="K726" s="221" t="s">
        <v>33</v>
      </c>
      <c r="L726" s="45"/>
      <c r="M726" s="226" t="s">
        <v>1</v>
      </c>
      <c r="N726" s="227" t="s">
        <v>39</v>
      </c>
      <c r="O726" s="92"/>
      <c r="P726" s="228">
        <f>O726*H726</f>
        <v>0</v>
      </c>
      <c r="Q726" s="228">
        <v>0</v>
      </c>
      <c r="R726" s="228">
        <f>Q726*H726</f>
        <v>0</v>
      </c>
      <c r="S726" s="228">
        <v>0.27000000000000002</v>
      </c>
      <c r="T726" s="229">
        <f>S726*H726</f>
        <v>3.5829</v>
      </c>
      <c r="U726" s="39"/>
      <c r="V726" s="39"/>
      <c r="W726" s="39"/>
      <c r="X726" s="39"/>
      <c r="Y726" s="39"/>
      <c r="Z726" s="39"/>
      <c r="AA726" s="39"/>
      <c r="AB726" s="39"/>
      <c r="AC726" s="39"/>
      <c r="AD726" s="39"/>
      <c r="AE726" s="39"/>
      <c r="AR726" s="230" t="s">
        <v>155</v>
      </c>
      <c r="AT726" s="230" t="s">
        <v>151</v>
      </c>
      <c r="AU726" s="230" t="s">
        <v>84</v>
      </c>
      <c r="AY726" s="18" t="s">
        <v>148</v>
      </c>
      <c r="BE726" s="231">
        <f>IF(N726="základní",J726,0)</f>
        <v>0</v>
      </c>
      <c r="BF726" s="231">
        <f>IF(N726="snížená",J726,0)</f>
        <v>0</v>
      </c>
      <c r="BG726" s="231">
        <f>IF(N726="zákl. přenesená",J726,0)</f>
        <v>0</v>
      </c>
      <c r="BH726" s="231">
        <f>IF(N726="sníž. přenesená",J726,0)</f>
        <v>0</v>
      </c>
      <c r="BI726" s="231">
        <f>IF(N726="nulová",J726,0)</f>
        <v>0</v>
      </c>
      <c r="BJ726" s="18" t="s">
        <v>82</v>
      </c>
      <c r="BK726" s="231">
        <f>ROUND(I726*H726,2)</f>
        <v>0</v>
      </c>
      <c r="BL726" s="18" t="s">
        <v>155</v>
      </c>
      <c r="BM726" s="230" t="s">
        <v>668</v>
      </c>
    </row>
    <row r="727" s="13" customFormat="1">
      <c r="A727" s="13"/>
      <c r="B727" s="232"/>
      <c r="C727" s="233"/>
      <c r="D727" s="234" t="s">
        <v>156</v>
      </c>
      <c r="E727" s="235" t="s">
        <v>1</v>
      </c>
      <c r="F727" s="236" t="s">
        <v>573</v>
      </c>
      <c r="G727" s="233"/>
      <c r="H727" s="235" t="s">
        <v>1</v>
      </c>
      <c r="I727" s="237"/>
      <c r="J727" s="233"/>
      <c r="K727" s="233"/>
      <c r="L727" s="238"/>
      <c r="M727" s="239"/>
      <c r="N727" s="240"/>
      <c r="O727" s="240"/>
      <c r="P727" s="240"/>
      <c r="Q727" s="240"/>
      <c r="R727" s="240"/>
      <c r="S727" s="240"/>
      <c r="T727" s="241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42" t="s">
        <v>156</v>
      </c>
      <c r="AU727" s="242" t="s">
        <v>84</v>
      </c>
      <c r="AV727" s="13" t="s">
        <v>82</v>
      </c>
      <c r="AW727" s="13" t="s">
        <v>30</v>
      </c>
      <c r="AX727" s="13" t="s">
        <v>74</v>
      </c>
      <c r="AY727" s="242" t="s">
        <v>148</v>
      </c>
    </row>
    <row r="728" s="14" customFormat="1">
      <c r="A728" s="14"/>
      <c r="B728" s="243"/>
      <c r="C728" s="244"/>
      <c r="D728" s="234" t="s">
        <v>156</v>
      </c>
      <c r="E728" s="245" t="s">
        <v>1</v>
      </c>
      <c r="F728" s="246" t="s">
        <v>669</v>
      </c>
      <c r="G728" s="244"/>
      <c r="H728" s="247">
        <v>5.2519999999999998</v>
      </c>
      <c r="I728" s="248"/>
      <c r="J728" s="244"/>
      <c r="K728" s="244"/>
      <c r="L728" s="249"/>
      <c r="M728" s="250"/>
      <c r="N728" s="251"/>
      <c r="O728" s="251"/>
      <c r="P728" s="251"/>
      <c r="Q728" s="251"/>
      <c r="R728" s="251"/>
      <c r="S728" s="251"/>
      <c r="T728" s="252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3" t="s">
        <v>156</v>
      </c>
      <c r="AU728" s="253" t="s">
        <v>84</v>
      </c>
      <c r="AV728" s="14" t="s">
        <v>84</v>
      </c>
      <c r="AW728" s="14" t="s">
        <v>30</v>
      </c>
      <c r="AX728" s="14" t="s">
        <v>74</v>
      </c>
      <c r="AY728" s="253" t="s">
        <v>148</v>
      </c>
    </row>
    <row r="729" s="13" customFormat="1">
      <c r="A729" s="13"/>
      <c r="B729" s="232"/>
      <c r="C729" s="233"/>
      <c r="D729" s="234" t="s">
        <v>156</v>
      </c>
      <c r="E729" s="235" t="s">
        <v>1</v>
      </c>
      <c r="F729" s="236" t="s">
        <v>579</v>
      </c>
      <c r="G729" s="233"/>
      <c r="H729" s="235" t="s">
        <v>1</v>
      </c>
      <c r="I729" s="237"/>
      <c r="J729" s="233"/>
      <c r="K729" s="233"/>
      <c r="L729" s="238"/>
      <c r="M729" s="239"/>
      <c r="N729" s="240"/>
      <c r="O729" s="240"/>
      <c r="P729" s="240"/>
      <c r="Q729" s="240"/>
      <c r="R729" s="240"/>
      <c r="S729" s="240"/>
      <c r="T729" s="241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2" t="s">
        <v>156</v>
      </c>
      <c r="AU729" s="242" t="s">
        <v>84</v>
      </c>
      <c r="AV729" s="13" t="s">
        <v>82</v>
      </c>
      <c r="AW729" s="13" t="s">
        <v>30</v>
      </c>
      <c r="AX729" s="13" t="s">
        <v>74</v>
      </c>
      <c r="AY729" s="242" t="s">
        <v>148</v>
      </c>
    </row>
    <row r="730" s="14" customFormat="1">
      <c r="A730" s="14"/>
      <c r="B730" s="243"/>
      <c r="C730" s="244"/>
      <c r="D730" s="234" t="s">
        <v>156</v>
      </c>
      <c r="E730" s="245" t="s">
        <v>1</v>
      </c>
      <c r="F730" s="246" t="s">
        <v>670</v>
      </c>
      <c r="G730" s="244"/>
      <c r="H730" s="247">
        <v>2.2570000000000001</v>
      </c>
      <c r="I730" s="248"/>
      <c r="J730" s="244"/>
      <c r="K730" s="244"/>
      <c r="L730" s="249"/>
      <c r="M730" s="250"/>
      <c r="N730" s="251"/>
      <c r="O730" s="251"/>
      <c r="P730" s="251"/>
      <c r="Q730" s="251"/>
      <c r="R730" s="251"/>
      <c r="S730" s="251"/>
      <c r="T730" s="252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3" t="s">
        <v>156</v>
      </c>
      <c r="AU730" s="253" t="s">
        <v>84</v>
      </c>
      <c r="AV730" s="14" t="s">
        <v>84</v>
      </c>
      <c r="AW730" s="14" t="s">
        <v>30</v>
      </c>
      <c r="AX730" s="14" t="s">
        <v>74</v>
      </c>
      <c r="AY730" s="253" t="s">
        <v>148</v>
      </c>
    </row>
    <row r="731" s="13" customFormat="1">
      <c r="A731" s="13"/>
      <c r="B731" s="232"/>
      <c r="C731" s="233"/>
      <c r="D731" s="234" t="s">
        <v>156</v>
      </c>
      <c r="E731" s="235" t="s">
        <v>1</v>
      </c>
      <c r="F731" s="236" t="s">
        <v>226</v>
      </c>
      <c r="G731" s="233"/>
      <c r="H731" s="235" t="s">
        <v>1</v>
      </c>
      <c r="I731" s="237"/>
      <c r="J731" s="233"/>
      <c r="K731" s="233"/>
      <c r="L731" s="238"/>
      <c r="M731" s="239"/>
      <c r="N731" s="240"/>
      <c r="O731" s="240"/>
      <c r="P731" s="240"/>
      <c r="Q731" s="240"/>
      <c r="R731" s="240"/>
      <c r="S731" s="240"/>
      <c r="T731" s="241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2" t="s">
        <v>156</v>
      </c>
      <c r="AU731" s="242" t="s">
        <v>84</v>
      </c>
      <c r="AV731" s="13" t="s">
        <v>82</v>
      </c>
      <c r="AW731" s="13" t="s">
        <v>30</v>
      </c>
      <c r="AX731" s="13" t="s">
        <v>74</v>
      </c>
      <c r="AY731" s="242" t="s">
        <v>148</v>
      </c>
    </row>
    <row r="732" s="14" customFormat="1">
      <c r="A732" s="14"/>
      <c r="B732" s="243"/>
      <c r="C732" s="244"/>
      <c r="D732" s="234" t="s">
        <v>156</v>
      </c>
      <c r="E732" s="245" t="s">
        <v>1</v>
      </c>
      <c r="F732" s="246" t="s">
        <v>671</v>
      </c>
      <c r="G732" s="244"/>
      <c r="H732" s="247">
        <v>5.7610000000000001</v>
      </c>
      <c r="I732" s="248"/>
      <c r="J732" s="244"/>
      <c r="K732" s="244"/>
      <c r="L732" s="249"/>
      <c r="M732" s="250"/>
      <c r="N732" s="251"/>
      <c r="O732" s="251"/>
      <c r="P732" s="251"/>
      <c r="Q732" s="251"/>
      <c r="R732" s="251"/>
      <c r="S732" s="251"/>
      <c r="T732" s="252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3" t="s">
        <v>156</v>
      </c>
      <c r="AU732" s="253" t="s">
        <v>84</v>
      </c>
      <c r="AV732" s="14" t="s">
        <v>84</v>
      </c>
      <c r="AW732" s="14" t="s">
        <v>30</v>
      </c>
      <c r="AX732" s="14" t="s">
        <v>74</v>
      </c>
      <c r="AY732" s="253" t="s">
        <v>148</v>
      </c>
    </row>
    <row r="733" s="15" customFormat="1">
      <c r="A733" s="15"/>
      <c r="B733" s="254"/>
      <c r="C733" s="255"/>
      <c r="D733" s="234" t="s">
        <v>156</v>
      </c>
      <c r="E733" s="256" t="s">
        <v>1</v>
      </c>
      <c r="F733" s="257" t="s">
        <v>162</v>
      </c>
      <c r="G733" s="255"/>
      <c r="H733" s="258">
        <v>13.27</v>
      </c>
      <c r="I733" s="259"/>
      <c r="J733" s="255"/>
      <c r="K733" s="255"/>
      <c r="L733" s="260"/>
      <c r="M733" s="261"/>
      <c r="N733" s="262"/>
      <c r="O733" s="262"/>
      <c r="P733" s="262"/>
      <c r="Q733" s="262"/>
      <c r="R733" s="262"/>
      <c r="S733" s="262"/>
      <c r="T733" s="263"/>
      <c r="U733" s="15"/>
      <c r="V733" s="15"/>
      <c r="W733" s="15"/>
      <c r="X733" s="15"/>
      <c r="Y733" s="15"/>
      <c r="Z733" s="15"/>
      <c r="AA733" s="15"/>
      <c r="AB733" s="15"/>
      <c r="AC733" s="15"/>
      <c r="AD733" s="15"/>
      <c r="AE733" s="15"/>
      <c r="AT733" s="264" t="s">
        <v>156</v>
      </c>
      <c r="AU733" s="264" t="s">
        <v>84</v>
      </c>
      <c r="AV733" s="15" t="s">
        <v>155</v>
      </c>
      <c r="AW733" s="15" t="s">
        <v>30</v>
      </c>
      <c r="AX733" s="15" t="s">
        <v>82</v>
      </c>
      <c r="AY733" s="264" t="s">
        <v>148</v>
      </c>
    </row>
    <row r="734" s="2" customFormat="1" ht="33" customHeight="1">
      <c r="A734" s="39"/>
      <c r="B734" s="40"/>
      <c r="C734" s="219" t="s">
        <v>472</v>
      </c>
      <c r="D734" s="219" t="s">
        <v>151</v>
      </c>
      <c r="E734" s="220" t="s">
        <v>672</v>
      </c>
      <c r="F734" s="221" t="s">
        <v>673</v>
      </c>
      <c r="G734" s="222" t="s">
        <v>165</v>
      </c>
      <c r="H734" s="223">
        <v>1</v>
      </c>
      <c r="I734" s="224"/>
      <c r="J734" s="225">
        <f>ROUND(I734*H734,2)</f>
        <v>0</v>
      </c>
      <c r="K734" s="221" t="s">
        <v>33</v>
      </c>
      <c r="L734" s="45"/>
      <c r="M734" s="226" t="s">
        <v>1</v>
      </c>
      <c r="N734" s="227" t="s">
        <v>39</v>
      </c>
      <c r="O734" s="92"/>
      <c r="P734" s="228">
        <f>O734*H734</f>
        <v>0</v>
      </c>
      <c r="Q734" s="228">
        <v>0</v>
      </c>
      <c r="R734" s="228">
        <f>Q734*H734</f>
        <v>0</v>
      </c>
      <c r="S734" s="228">
        <v>0.124</v>
      </c>
      <c r="T734" s="229">
        <f>S734*H734</f>
        <v>0.124</v>
      </c>
      <c r="U734" s="39"/>
      <c r="V734" s="39"/>
      <c r="W734" s="39"/>
      <c r="X734" s="39"/>
      <c r="Y734" s="39"/>
      <c r="Z734" s="39"/>
      <c r="AA734" s="39"/>
      <c r="AB734" s="39"/>
      <c r="AC734" s="39"/>
      <c r="AD734" s="39"/>
      <c r="AE734" s="39"/>
      <c r="AR734" s="230" t="s">
        <v>155</v>
      </c>
      <c r="AT734" s="230" t="s">
        <v>151</v>
      </c>
      <c r="AU734" s="230" t="s">
        <v>84</v>
      </c>
      <c r="AY734" s="18" t="s">
        <v>148</v>
      </c>
      <c r="BE734" s="231">
        <f>IF(N734="základní",J734,0)</f>
        <v>0</v>
      </c>
      <c r="BF734" s="231">
        <f>IF(N734="snížená",J734,0)</f>
        <v>0</v>
      </c>
      <c r="BG734" s="231">
        <f>IF(N734="zákl. přenesená",J734,0)</f>
        <v>0</v>
      </c>
      <c r="BH734" s="231">
        <f>IF(N734="sníž. přenesená",J734,0)</f>
        <v>0</v>
      </c>
      <c r="BI734" s="231">
        <f>IF(N734="nulová",J734,0)</f>
        <v>0</v>
      </c>
      <c r="BJ734" s="18" t="s">
        <v>82</v>
      </c>
      <c r="BK734" s="231">
        <f>ROUND(I734*H734,2)</f>
        <v>0</v>
      </c>
      <c r="BL734" s="18" t="s">
        <v>155</v>
      </c>
      <c r="BM734" s="230" t="s">
        <v>674</v>
      </c>
    </row>
    <row r="735" s="14" customFormat="1">
      <c r="A735" s="14"/>
      <c r="B735" s="243"/>
      <c r="C735" s="244"/>
      <c r="D735" s="234" t="s">
        <v>156</v>
      </c>
      <c r="E735" s="245" t="s">
        <v>1</v>
      </c>
      <c r="F735" s="246" t="s">
        <v>675</v>
      </c>
      <c r="G735" s="244"/>
      <c r="H735" s="247">
        <v>1</v>
      </c>
      <c r="I735" s="248"/>
      <c r="J735" s="244"/>
      <c r="K735" s="244"/>
      <c r="L735" s="249"/>
      <c r="M735" s="250"/>
      <c r="N735" s="251"/>
      <c r="O735" s="251"/>
      <c r="P735" s="251"/>
      <c r="Q735" s="251"/>
      <c r="R735" s="251"/>
      <c r="S735" s="251"/>
      <c r="T735" s="252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3" t="s">
        <v>156</v>
      </c>
      <c r="AU735" s="253" t="s">
        <v>84</v>
      </c>
      <c r="AV735" s="14" t="s">
        <v>84</v>
      </c>
      <c r="AW735" s="14" t="s">
        <v>30</v>
      </c>
      <c r="AX735" s="14" t="s">
        <v>74</v>
      </c>
      <c r="AY735" s="253" t="s">
        <v>148</v>
      </c>
    </row>
    <row r="736" s="15" customFormat="1">
      <c r="A736" s="15"/>
      <c r="B736" s="254"/>
      <c r="C736" s="255"/>
      <c r="D736" s="234" t="s">
        <v>156</v>
      </c>
      <c r="E736" s="256" t="s">
        <v>1</v>
      </c>
      <c r="F736" s="257" t="s">
        <v>162</v>
      </c>
      <c r="G736" s="255"/>
      <c r="H736" s="258">
        <v>1</v>
      </c>
      <c r="I736" s="259"/>
      <c r="J736" s="255"/>
      <c r="K736" s="255"/>
      <c r="L736" s="260"/>
      <c r="M736" s="261"/>
      <c r="N736" s="262"/>
      <c r="O736" s="262"/>
      <c r="P736" s="262"/>
      <c r="Q736" s="262"/>
      <c r="R736" s="262"/>
      <c r="S736" s="262"/>
      <c r="T736" s="263"/>
      <c r="U736" s="15"/>
      <c r="V736" s="15"/>
      <c r="W736" s="15"/>
      <c r="X736" s="15"/>
      <c r="Y736" s="15"/>
      <c r="Z736" s="15"/>
      <c r="AA736" s="15"/>
      <c r="AB736" s="15"/>
      <c r="AC736" s="15"/>
      <c r="AD736" s="15"/>
      <c r="AE736" s="15"/>
      <c r="AT736" s="264" t="s">
        <v>156</v>
      </c>
      <c r="AU736" s="264" t="s">
        <v>84</v>
      </c>
      <c r="AV736" s="15" t="s">
        <v>155</v>
      </c>
      <c r="AW736" s="15" t="s">
        <v>30</v>
      </c>
      <c r="AX736" s="15" t="s">
        <v>82</v>
      </c>
      <c r="AY736" s="264" t="s">
        <v>148</v>
      </c>
    </row>
    <row r="737" s="2" customFormat="1" ht="24.15" customHeight="1">
      <c r="A737" s="39"/>
      <c r="B737" s="40"/>
      <c r="C737" s="219" t="s">
        <v>676</v>
      </c>
      <c r="D737" s="219" t="s">
        <v>151</v>
      </c>
      <c r="E737" s="220" t="s">
        <v>677</v>
      </c>
      <c r="F737" s="221" t="s">
        <v>678</v>
      </c>
      <c r="G737" s="222" t="s">
        <v>165</v>
      </c>
      <c r="H737" s="223">
        <v>8</v>
      </c>
      <c r="I737" s="224"/>
      <c r="J737" s="225">
        <f>ROUND(I737*H737,2)</f>
        <v>0</v>
      </c>
      <c r="K737" s="221" t="s">
        <v>33</v>
      </c>
      <c r="L737" s="45"/>
      <c r="M737" s="226" t="s">
        <v>1</v>
      </c>
      <c r="N737" s="227" t="s">
        <v>39</v>
      </c>
      <c r="O737" s="92"/>
      <c r="P737" s="228">
        <f>O737*H737</f>
        <v>0</v>
      </c>
      <c r="Q737" s="228">
        <v>0</v>
      </c>
      <c r="R737" s="228">
        <f>Q737*H737</f>
        <v>0</v>
      </c>
      <c r="S737" s="228">
        <v>0.032000000000000001</v>
      </c>
      <c r="T737" s="229">
        <f>S737*H737</f>
        <v>0.25600000000000001</v>
      </c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R737" s="230" t="s">
        <v>155</v>
      </c>
      <c r="AT737" s="230" t="s">
        <v>151</v>
      </c>
      <c r="AU737" s="230" t="s">
        <v>84</v>
      </c>
      <c r="AY737" s="18" t="s">
        <v>148</v>
      </c>
      <c r="BE737" s="231">
        <f>IF(N737="základní",J737,0)</f>
        <v>0</v>
      </c>
      <c r="BF737" s="231">
        <f>IF(N737="snížená",J737,0)</f>
        <v>0</v>
      </c>
      <c r="BG737" s="231">
        <f>IF(N737="zákl. přenesená",J737,0)</f>
        <v>0</v>
      </c>
      <c r="BH737" s="231">
        <f>IF(N737="sníž. přenesená",J737,0)</f>
        <v>0</v>
      </c>
      <c r="BI737" s="231">
        <f>IF(N737="nulová",J737,0)</f>
        <v>0</v>
      </c>
      <c r="BJ737" s="18" t="s">
        <v>82</v>
      </c>
      <c r="BK737" s="231">
        <f>ROUND(I737*H737,2)</f>
        <v>0</v>
      </c>
      <c r="BL737" s="18" t="s">
        <v>155</v>
      </c>
      <c r="BM737" s="230" t="s">
        <v>679</v>
      </c>
    </row>
    <row r="738" s="13" customFormat="1">
      <c r="A738" s="13"/>
      <c r="B738" s="232"/>
      <c r="C738" s="233"/>
      <c r="D738" s="234" t="s">
        <v>156</v>
      </c>
      <c r="E738" s="235" t="s">
        <v>1</v>
      </c>
      <c r="F738" s="236" t="s">
        <v>305</v>
      </c>
      <c r="G738" s="233"/>
      <c r="H738" s="235" t="s">
        <v>1</v>
      </c>
      <c r="I738" s="237"/>
      <c r="J738" s="233"/>
      <c r="K738" s="233"/>
      <c r="L738" s="238"/>
      <c r="M738" s="239"/>
      <c r="N738" s="240"/>
      <c r="O738" s="240"/>
      <c r="P738" s="240"/>
      <c r="Q738" s="240"/>
      <c r="R738" s="240"/>
      <c r="S738" s="240"/>
      <c r="T738" s="241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2" t="s">
        <v>156</v>
      </c>
      <c r="AU738" s="242" t="s">
        <v>84</v>
      </c>
      <c r="AV738" s="13" t="s">
        <v>82</v>
      </c>
      <c r="AW738" s="13" t="s">
        <v>30</v>
      </c>
      <c r="AX738" s="13" t="s">
        <v>74</v>
      </c>
      <c r="AY738" s="242" t="s">
        <v>148</v>
      </c>
    </row>
    <row r="739" s="14" customFormat="1">
      <c r="A739" s="14"/>
      <c r="B739" s="243"/>
      <c r="C739" s="244"/>
      <c r="D739" s="234" t="s">
        <v>156</v>
      </c>
      <c r="E739" s="245" t="s">
        <v>1</v>
      </c>
      <c r="F739" s="246" t="s">
        <v>306</v>
      </c>
      <c r="G739" s="244"/>
      <c r="H739" s="247">
        <v>5</v>
      </c>
      <c r="I739" s="248"/>
      <c r="J739" s="244"/>
      <c r="K739" s="244"/>
      <c r="L739" s="249"/>
      <c r="M739" s="250"/>
      <c r="N739" s="251"/>
      <c r="O739" s="251"/>
      <c r="P739" s="251"/>
      <c r="Q739" s="251"/>
      <c r="R739" s="251"/>
      <c r="S739" s="251"/>
      <c r="T739" s="252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3" t="s">
        <v>156</v>
      </c>
      <c r="AU739" s="253" t="s">
        <v>84</v>
      </c>
      <c r="AV739" s="14" t="s">
        <v>84</v>
      </c>
      <c r="AW739" s="14" t="s">
        <v>30</v>
      </c>
      <c r="AX739" s="14" t="s">
        <v>74</v>
      </c>
      <c r="AY739" s="253" t="s">
        <v>148</v>
      </c>
    </row>
    <row r="740" s="14" customFormat="1">
      <c r="A740" s="14"/>
      <c r="B740" s="243"/>
      <c r="C740" s="244"/>
      <c r="D740" s="234" t="s">
        <v>156</v>
      </c>
      <c r="E740" s="245" t="s">
        <v>1</v>
      </c>
      <c r="F740" s="246" t="s">
        <v>307</v>
      </c>
      <c r="G740" s="244"/>
      <c r="H740" s="247">
        <v>3</v>
      </c>
      <c r="I740" s="248"/>
      <c r="J740" s="244"/>
      <c r="K740" s="244"/>
      <c r="L740" s="249"/>
      <c r="M740" s="250"/>
      <c r="N740" s="251"/>
      <c r="O740" s="251"/>
      <c r="P740" s="251"/>
      <c r="Q740" s="251"/>
      <c r="R740" s="251"/>
      <c r="S740" s="251"/>
      <c r="T740" s="252"/>
      <c r="U740" s="14"/>
      <c r="V740" s="14"/>
      <c r="W740" s="14"/>
      <c r="X740" s="14"/>
      <c r="Y740" s="14"/>
      <c r="Z740" s="14"/>
      <c r="AA740" s="14"/>
      <c r="AB740" s="14"/>
      <c r="AC740" s="14"/>
      <c r="AD740" s="14"/>
      <c r="AE740" s="14"/>
      <c r="AT740" s="253" t="s">
        <v>156</v>
      </c>
      <c r="AU740" s="253" t="s">
        <v>84</v>
      </c>
      <c r="AV740" s="14" t="s">
        <v>84</v>
      </c>
      <c r="AW740" s="14" t="s">
        <v>30</v>
      </c>
      <c r="AX740" s="14" t="s">
        <v>74</v>
      </c>
      <c r="AY740" s="253" t="s">
        <v>148</v>
      </c>
    </row>
    <row r="741" s="15" customFormat="1">
      <c r="A741" s="15"/>
      <c r="B741" s="254"/>
      <c r="C741" s="255"/>
      <c r="D741" s="234" t="s">
        <v>156</v>
      </c>
      <c r="E741" s="256" t="s">
        <v>1</v>
      </c>
      <c r="F741" s="257" t="s">
        <v>162</v>
      </c>
      <c r="G741" s="255"/>
      <c r="H741" s="258">
        <v>8</v>
      </c>
      <c r="I741" s="259"/>
      <c r="J741" s="255"/>
      <c r="K741" s="255"/>
      <c r="L741" s="260"/>
      <c r="M741" s="261"/>
      <c r="N741" s="262"/>
      <c r="O741" s="262"/>
      <c r="P741" s="262"/>
      <c r="Q741" s="262"/>
      <c r="R741" s="262"/>
      <c r="S741" s="262"/>
      <c r="T741" s="263"/>
      <c r="U741" s="15"/>
      <c r="V741" s="15"/>
      <c r="W741" s="15"/>
      <c r="X741" s="15"/>
      <c r="Y741" s="15"/>
      <c r="Z741" s="15"/>
      <c r="AA741" s="15"/>
      <c r="AB741" s="15"/>
      <c r="AC741" s="15"/>
      <c r="AD741" s="15"/>
      <c r="AE741" s="15"/>
      <c r="AT741" s="264" t="s">
        <v>156</v>
      </c>
      <c r="AU741" s="264" t="s">
        <v>84</v>
      </c>
      <c r="AV741" s="15" t="s">
        <v>155</v>
      </c>
      <c r="AW741" s="15" t="s">
        <v>30</v>
      </c>
      <c r="AX741" s="15" t="s">
        <v>82</v>
      </c>
      <c r="AY741" s="264" t="s">
        <v>148</v>
      </c>
    </row>
    <row r="742" s="2" customFormat="1" ht="24.15" customHeight="1">
      <c r="A742" s="39"/>
      <c r="B742" s="40"/>
      <c r="C742" s="219" t="s">
        <v>475</v>
      </c>
      <c r="D742" s="219" t="s">
        <v>151</v>
      </c>
      <c r="E742" s="220" t="s">
        <v>680</v>
      </c>
      <c r="F742" s="221" t="s">
        <v>681</v>
      </c>
      <c r="G742" s="222" t="s">
        <v>165</v>
      </c>
      <c r="H742" s="223">
        <v>2</v>
      </c>
      <c r="I742" s="224"/>
      <c r="J742" s="225">
        <f>ROUND(I742*H742,2)</f>
        <v>0</v>
      </c>
      <c r="K742" s="221" t="s">
        <v>33</v>
      </c>
      <c r="L742" s="45"/>
      <c r="M742" s="226" t="s">
        <v>1</v>
      </c>
      <c r="N742" s="227" t="s">
        <v>39</v>
      </c>
      <c r="O742" s="92"/>
      <c r="P742" s="228">
        <f>O742*H742</f>
        <v>0</v>
      </c>
      <c r="Q742" s="228">
        <v>0</v>
      </c>
      <c r="R742" s="228">
        <f>Q742*H742</f>
        <v>0</v>
      </c>
      <c r="S742" s="228">
        <v>0.089999999999999997</v>
      </c>
      <c r="T742" s="229">
        <f>S742*H742</f>
        <v>0.17999999999999999</v>
      </c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R742" s="230" t="s">
        <v>155</v>
      </c>
      <c r="AT742" s="230" t="s">
        <v>151</v>
      </c>
      <c r="AU742" s="230" t="s">
        <v>84</v>
      </c>
      <c r="AY742" s="18" t="s">
        <v>148</v>
      </c>
      <c r="BE742" s="231">
        <f>IF(N742="základní",J742,0)</f>
        <v>0</v>
      </c>
      <c r="BF742" s="231">
        <f>IF(N742="snížená",J742,0)</f>
        <v>0</v>
      </c>
      <c r="BG742" s="231">
        <f>IF(N742="zákl. přenesená",J742,0)</f>
        <v>0</v>
      </c>
      <c r="BH742" s="231">
        <f>IF(N742="sníž. přenesená",J742,0)</f>
        <v>0</v>
      </c>
      <c r="BI742" s="231">
        <f>IF(N742="nulová",J742,0)</f>
        <v>0</v>
      </c>
      <c r="BJ742" s="18" t="s">
        <v>82</v>
      </c>
      <c r="BK742" s="231">
        <f>ROUND(I742*H742,2)</f>
        <v>0</v>
      </c>
      <c r="BL742" s="18" t="s">
        <v>155</v>
      </c>
      <c r="BM742" s="230" t="s">
        <v>682</v>
      </c>
    </row>
    <row r="743" s="13" customFormat="1">
      <c r="A743" s="13"/>
      <c r="B743" s="232"/>
      <c r="C743" s="233"/>
      <c r="D743" s="234" t="s">
        <v>156</v>
      </c>
      <c r="E743" s="235" t="s">
        <v>1</v>
      </c>
      <c r="F743" s="236" t="s">
        <v>683</v>
      </c>
      <c r="G743" s="233"/>
      <c r="H743" s="235" t="s">
        <v>1</v>
      </c>
      <c r="I743" s="237"/>
      <c r="J743" s="233"/>
      <c r="K743" s="233"/>
      <c r="L743" s="238"/>
      <c r="M743" s="239"/>
      <c r="N743" s="240"/>
      <c r="O743" s="240"/>
      <c r="P743" s="240"/>
      <c r="Q743" s="240"/>
      <c r="R743" s="240"/>
      <c r="S743" s="240"/>
      <c r="T743" s="241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42" t="s">
        <v>156</v>
      </c>
      <c r="AU743" s="242" t="s">
        <v>84</v>
      </c>
      <c r="AV743" s="13" t="s">
        <v>82</v>
      </c>
      <c r="AW743" s="13" t="s">
        <v>30</v>
      </c>
      <c r="AX743" s="13" t="s">
        <v>74</v>
      </c>
      <c r="AY743" s="242" t="s">
        <v>148</v>
      </c>
    </row>
    <row r="744" s="14" customFormat="1">
      <c r="A744" s="14"/>
      <c r="B744" s="243"/>
      <c r="C744" s="244"/>
      <c r="D744" s="234" t="s">
        <v>156</v>
      </c>
      <c r="E744" s="245" t="s">
        <v>1</v>
      </c>
      <c r="F744" s="246" t="s">
        <v>684</v>
      </c>
      <c r="G744" s="244"/>
      <c r="H744" s="247">
        <v>2</v>
      </c>
      <c r="I744" s="248"/>
      <c r="J744" s="244"/>
      <c r="K744" s="244"/>
      <c r="L744" s="249"/>
      <c r="M744" s="250"/>
      <c r="N744" s="251"/>
      <c r="O744" s="251"/>
      <c r="P744" s="251"/>
      <c r="Q744" s="251"/>
      <c r="R744" s="251"/>
      <c r="S744" s="251"/>
      <c r="T744" s="252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53" t="s">
        <v>156</v>
      </c>
      <c r="AU744" s="253" t="s">
        <v>84</v>
      </c>
      <c r="AV744" s="14" t="s">
        <v>84</v>
      </c>
      <c r="AW744" s="14" t="s">
        <v>30</v>
      </c>
      <c r="AX744" s="14" t="s">
        <v>74</v>
      </c>
      <c r="AY744" s="253" t="s">
        <v>148</v>
      </c>
    </row>
    <row r="745" s="15" customFormat="1">
      <c r="A745" s="15"/>
      <c r="B745" s="254"/>
      <c r="C745" s="255"/>
      <c r="D745" s="234" t="s">
        <v>156</v>
      </c>
      <c r="E745" s="256" t="s">
        <v>1</v>
      </c>
      <c r="F745" s="257" t="s">
        <v>162</v>
      </c>
      <c r="G745" s="255"/>
      <c r="H745" s="258">
        <v>2</v>
      </c>
      <c r="I745" s="259"/>
      <c r="J745" s="255"/>
      <c r="K745" s="255"/>
      <c r="L745" s="260"/>
      <c r="M745" s="261"/>
      <c r="N745" s="262"/>
      <c r="O745" s="262"/>
      <c r="P745" s="262"/>
      <c r="Q745" s="262"/>
      <c r="R745" s="262"/>
      <c r="S745" s="262"/>
      <c r="T745" s="263"/>
      <c r="U745" s="15"/>
      <c r="V745" s="15"/>
      <c r="W745" s="15"/>
      <c r="X745" s="15"/>
      <c r="Y745" s="15"/>
      <c r="Z745" s="15"/>
      <c r="AA745" s="15"/>
      <c r="AB745" s="15"/>
      <c r="AC745" s="15"/>
      <c r="AD745" s="15"/>
      <c r="AE745" s="15"/>
      <c r="AT745" s="264" t="s">
        <v>156</v>
      </c>
      <c r="AU745" s="264" t="s">
        <v>84</v>
      </c>
      <c r="AV745" s="15" t="s">
        <v>155</v>
      </c>
      <c r="AW745" s="15" t="s">
        <v>30</v>
      </c>
      <c r="AX745" s="15" t="s">
        <v>82</v>
      </c>
      <c r="AY745" s="264" t="s">
        <v>148</v>
      </c>
    </row>
    <row r="746" s="2" customFormat="1" ht="24.15" customHeight="1">
      <c r="A746" s="39"/>
      <c r="B746" s="40"/>
      <c r="C746" s="219" t="s">
        <v>685</v>
      </c>
      <c r="D746" s="219" t="s">
        <v>151</v>
      </c>
      <c r="E746" s="220" t="s">
        <v>686</v>
      </c>
      <c r="F746" s="221" t="s">
        <v>687</v>
      </c>
      <c r="G746" s="222" t="s">
        <v>168</v>
      </c>
      <c r="H746" s="223">
        <v>0.14399999999999999</v>
      </c>
      <c r="I746" s="224"/>
      <c r="J746" s="225">
        <f>ROUND(I746*H746,2)</f>
        <v>0</v>
      </c>
      <c r="K746" s="221" t="s">
        <v>33</v>
      </c>
      <c r="L746" s="45"/>
      <c r="M746" s="226" t="s">
        <v>1</v>
      </c>
      <c r="N746" s="227" t="s">
        <v>39</v>
      </c>
      <c r="O746" s="92"/>
      <c r="P746" s="228">
        <f>O746*H746</f>
        <v>0</v>
      </c>
      <c r="Q746" s="228">
        <v>0</v>
      </c>
      <c r="R746" s="228">
        <f>Q746*H746</f>
        <v>0</v>
      </c>
      <c r="S746" s="228">
        <v>1.8</v>
      </c>
      <c r="T746" s="229">
        <f>S746*H746</f>
        <v>0.25919999999999999</v>
      </c>
      <c r="U746" s="39"/>
      <c r="V746" s="39"/>
      <c r="W746" s="39"/>
      <c r="X746" s="39"/>
      <c r="Y746" s="39"/>
      <c r="Z746" s="39"/>
      <c r="AA746" s="39"/>
      <c r="AB746" s="39"/>
      <c r="AC746" s="39"/>
      <c r="AD746" s="39"/>
      <c r="AE746" s="39"/>
      <c r="AR746" s="230" t="s">
        <v>155</v>
      </c>
      <c r="AT746" s="230" t="s">
        <v>151</v>
      </c>
      <c r="AU746" s="230" t="s">
        <v>84</v>
      </c>
      <c r="AY746" s="18" t="s">
        <v>148</v>
      </c>
      <c r="BE746" s="231">
        <f>IF(N746="základní",J746,0)</f>
        <v>0</v>
      </c>
      <c r="BF746" s="231">
        <f>IF(N746="snížená",J746,0)</f>
        <v>0</v>
      </c>
      <c r="BG746" s="231">
        <f>IF(N746="zákl. přenesená",J746,0)</f>
        <v>0</v>
      </c>
      <c r="BH746" s="231">
        <f>IF(N746="sníž. přenesená",J746,0)</f>
        <v>0</v>
      </c>
      <c r="BI746" s="231">
        <f>IF(N746="nulová",J746,0)</f>
        <v>0</v>
      </c>
      <c r="BJ746" s="18" t="s">
        <v>82</v>
      </c>
      <c r="BK746" s="231">
        <f>ROUND(I746*H746,2)</f>
        <v>0</v>
      </c>
      <c r="BL746" s="18" t="s">
        <v>155</v>
      </c>
      <c r="BM746" s="230" t="s">
        <v>688</v>
      </c>
    </row>
    <row r="747" s="14" customFormat="1">
      <c r="A747" s="14"/>
      <c r="B747" s="243"/>
      <c r="C747" s="244"/>
      <c r="D747" s="234" t="s">
        <v>156</v>
      </c>
      <c r="E747" s="245" t="s">
        <v>1</v>
      </c>
      <c r="F747" s="246" t="s">
        <v>689</v>
      </c>
      <c r="G747" s="244"/>
      <c r="H747" s="247">
        <v>0.14399999999999999</v>
      </c>
      <c r="I747" s="248"/>
      <c r="J747" s="244"/>
      <c r="K747" s="244"/>
      <c r="L747" s="249"/>
      <c r="M747" s="250"/>
      <c r="N747" s="251"/>
      <c r="O747" s="251"/>
      <c r="P747" s="251"/>
      <c r="Q747" s="251"/>
      <c r="R747" s="251"/>
      <c r="S747" s="251"/>
      <c r="T747" s="252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53" t="s">
        <v>156</v>
      </c>
      <c r="AU747" s="253" t="s">
        <v>84</v>
      </c>
      <c r="AV747" s="14" t="s">
        <v>84</v>
      </c>
      <c r="AW747" s="14" t="s">
        <v>30</v>
      </c>
      <c r="AX747" s="14" t="s">
        <v>74</v>
      </c>
      <c r="AY747" s="253" t="s">
        <v>148</v>
      </c>
    </row>
    <row r="748" s="15" customFormat="1">
      <c r="A748" s="15"/>
      <c r="B748" s="254"/>
      <c r="C748" s="255"/>
      <c r="D748" s="234" t="s">
        <v>156</v>
      </c>
      <c r="E748" s="256" t="s">
        <v>1</v>
      </c>
      <c r="F748" s="257" t="s">
        <v>162</v>
      </c>
      <c r="G748" s="255"/>
      <c r="H748" s="258">
        <v>0.14399999999999999</v>
      </c>
      <c r="I748" s="259"/>
      <c r="J748" s="255"/>
      <c r="K748" s="255"/>
      <c r="L748" s="260"/>
      <c r="M748" s="261"/>
      <c r="N748" s="262"/>
      <c r="O748" s="262"/>
      <c r="P748" s="262"/>
      <c r="Q748" s="262"/>
      <c r="R748" s="262"/>
      <c r="S748" s="262"/>
      <c r="T748" s="263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T748" s="264" t="s">
        <v>156</v>
      </c>
      <c r="AU748" s="264" t="s">
        <v>84</v>
      </c>
      <c r="AV748" s="15" t="s">
        <v>155</v>
      </c>
      <c r="AW748" s="15" t="s">
        <v>30</v>
      </c>
      <c r="AX748" s="15" t="s">
        <v>82</v>
      </c>
      <c r="AY748" s="264" t="s">
        <v>148</v>
      </c>
    </row>
    <row r="749" s="2" customFormat="1" ht="24.15" customHeight="1">
      <c r="A749" s="39"/>
      <c r="B749" s="40"/>
      <c r="C749" s="219" t="s">
        <v>489</v>
      </c>
      <c r="D749" s="219" t="s">
        <v>151</v>
      </c>
      <c r="E749" s="220" t="s">
        <v>690</v>
      </c>
      <c r="F749" s="221" t="s">
        <v>691</v>
      </c>
      <c r="G749" s="222" t="s">
        <v>295</v>
      </c>
      <c r="H749" s="223">
        <v>49.350000000000001</v>
      </c>
      <c r="I749" s="224"/>
      <c r="J749" s="225">
        <f>ROUND(I749*H749,2)</f>
        <v>0</v>
      </c>
      <c r="K749" s="221" t="s">
        <v>33</v>
      </c>
      <c r="L749" s="45"/>
      <c r="M749" s="226" t="s">
        <v>1</v>
      </c>
      <c r="N749" s="227" t="s">
        <v>39</v>
      </c>
      <c r="O749" s="92"/>
      <c r="P749" s="228">
        <f>O749*H749</f>
        <v>0</v>
      </c>
      <c r="Q749" s="228">
        <v>0</v>
      </c>
      <c r="R749" s="228">
        <f>Q749*H749</f>
        <v>0</v>
      </c>
      <c r="S749" s="228">
        <v>0.0070000000000000001</v>
      </c>
      <c r="T749" s="229">
        <f>S749*H749</f>
        <v>0.34545000000000003</v>
      </c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R749" s="230" t="s">
        <v>155</v>
      </c>
      <c r="AT749" s="230" t="s">
        <v>151</v>
      </c>
      <c r="AU749" s="230" t="s">
        <v>84</v>
      </c>
      <c r="AY749" s="18" t="s">
        <v>148</v>
      </c>
      <c r="BE749" s="231">
        <f>IF(N749="základní",J749,0)</f>
        <v>0</v>
      </c>
      <c r="BF749" s="231">
        <f>IF(N749="snížená",J749,0)</f>
        <v>0</v>
      </c>
      <c r="BG749" s="231">
        <f>IF(N749="zákl. přenesená",J749,0)</f>
        <v>0</v>
      </c>
      <c r="BH749" s="231">
        <f>IF(N749="sníž. přenesená",J749,0)</f>
        <v>0</v>
      </c>
      <c r="BI749" s="231">
        <f>IF(N749="nulová",J749,0)</f>
        <v>0</v>
      </c>
      <c r="BJ749" s="18" t="s">
        <v>82</v>
      </c>
      <c r="BK749" s="231">
        <f>ROUND(I749*H749,2)</f>
        <v>0</v>
      </c>
      <c r="BL749" s="18" t="s">
        <v>155</v>
      </c>
      <c r="BM749" s="230" t="s">
        <v>692</v>
      </c>
    </row>
    <row r="750" s="13" customFormat="1">
      <c r="A750" s="13"/>
      <c r="B750" s="232"/>
      <c r="C750" s="233"/>
      <c r="D750" s="234" t="s">
        <v>156</v>
      </c>
      <c r="E750" s="235" t="s">
        <v>1</v>
      </c>
      <c r="F750" s="236" t="s">
        <v>157</v>
      </c>
      <c r="G750" s="233"/>
      <c r="H750" s="235" t="s">
        <v>1</v>
      </c>
      <c r="I750" s="237"/>
      <c r="J750" s="233"/>
      <c r="K750" s="233"/>
      <c r="L750" s="238"/>
      <c r="M750" s="239"/>
      <c r="N750" s="240"/>
      <c r="O750" s="240"/>
      <c r="P750" s="240"/>
      <c r="Q750" s="240"/>
      <c r="R750" s="240"/>
      <c r="S750" s="240"/>
      <c r="T750" s="241"/>
      <c r="U750" s="13"/>
      <c r="V750" s="13"/>
      <c r="W750" s="13"/>
      <c r="X750" s="13"/>
      <c r="Y750" s="13"/>
      <c r="Z750" s="13"/>
      <c r="AA750" s="13"/>
      <c r="AB750" s="13"/>
      <c r="AC750" s="13"/>
      <c r="AD750" s="13"/>
      <c r="AE750" s="13"/>
      <c r="AT750" s="242" t="s">
        <v>156</v>
      </c>
      <c r="AU750" s="242" t="s">
        <v>84</v>
      </c>
      <c r="AV750" s="13" t="s">
        <v>82</v>
      </c>
      <c r="AW750" s="13" t="s">
        <v>30</v>
      </c>
      <c r="AX750" s="13" t="s">
        <v>74</v>
      </c>
      <c r="AY750" s="242" t="s">
        <v>148</v>
      </c>
    </row>
    <row r="751" s="14" customFormat="1">
      <c r="A751" s="14"/>
      <c r="B751" s="243"/>
      <c r="C751" s="244"/>
      <c r="D751" s="234" t="s">
        <v>156</v>
      </c>
      <c r="E751" s="245" t="s">
        <v>1</v>
      </c>
      <c r="F751" s="246" t="s">
        <v>693</v>
      </c>
      <c r="G751" s="244"/>
      <c r="H751" s="247">
        <v>24.149999999999999</v>
      </c>
      <c r="I751" s="248"/>
      <c r="J751" s="244"/>
      <c r="K751" s="244"/>
      <c r="L751" s="249"/>
      <c r="M751" s="250"/>
      <c r="N751" s="251"/>
      <c r="O751" s="251"/>
      <c r="P751" s="251"/>
      <c r="Q751" s="251"/>
      <c r="R751" s="251"/>
      <c r="S751" s="251"/>
      <c r="T751" s="252"/>
      <c r="U751" s="14"/>
      <c r="V751" s="14"/>
      <c r="W751" s="14"/>
      <c r="X751" s="14"/>
      <c r="Y751" s="14"/>
      <c r="Z751" s="14"/>
      <c r="AA751" s="14"/>
      <c r="AB751" s="14"/>
      <c r="AC751" s="14"/>
      <c r="AD751" s="14"/>
      <c r="AE751" s="14"/>
      <c r="AT751" s="253" t="s">
        <v>156</v>
      </c>
      <c r="AU751" s="253" t="s">
        <v>84</v>
      </c>
      <c r="AV751" s="14" t="s">
        <v>84</v>
      </c>
      <c r="AW751" s="14" t="s">
        <v>30</v>
      </c>
      <c r="AX751" s="14" t="s">
        <v>74</v>
      </c>
      <c r="AY751" s="253" t="s">
        <v>148</v>
      </c>
    </row>
    <row r="752" s="13" customFormat="1">
      <c r="A752" s="13"/>
      <c r="B752" s="232"/>
      <c r="C752" s="233"/>
      <c r="D752" s="234" t="s">
        <v>156</v>
      </c>
      <c r="E752" s="235" t="s">
        <v>1</v>
      </c>
      <c r="F752" s="236" t="s">
        <v>244</v>
      </c>
      <c r="G752" s="233"/>
      <c r="H752" s="235" t="s">
        <v>1</v>
      </c>
      <c r="I752" s="237"/>
      <c r="J752" s="233"/>
      <c r="K752" s="233"/>
      <c r="L752" s="238"/>
      <c r="M752" s="239"/>
      <c r="N752" s="240"/>
      <c r="O752" s="240"/>
      <c r="P752" s="240"/>
      <c r="Q752" s="240"/>
      <c r="R752" s="240"/>
      <c r="S752" s="240"/>
      <c r="T752" s="241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2" t="s">
        <v>156</v>
      </c>
      <c r="AU752" s="242" t="s">
        <v>84</v>
      </c>
      <c r="AV752" s="13" t="s">
        <v>82</v>
      </c>
      <c r="AW752" s="13" t="s">
        <v>30</v>
      </c>
      <c r="AX752" s="13" t="s">
        <v>74</v>
      </c>
      <c r="AY752" s="242" t="s">
        <v>148</v>
      </c>
    </row>
    <row r="753" s="14" customFormat="1">
      <c r="A753" s="14"/>
      <c r="B753" s="243"/>
      <c r="C753" s="244"/>
      <c r="D753" s="234" t="s">
        <v>156</v>
      </c>
      <c r="E753" s="245" t="s">
        <v>1</v>
      </c>
      <c r="F753" s="246" t="s">
        <v>694</v>
      </c>
      <c r="G753" s="244"/>
      <c r="H753" s="247">
        <v>15.75</v>
      </c>
      <c r="I753" s="248"/>
      <c r="J753" s="244"/>
      <c r="K753" s="244"/>
      <c r="L753" s="249"/>
      <c r="M753" s="250"/>
      <c r="N753" s="251"/>
      <c r="O753" s="251"/>
      <c r="P753" s="251"/>
      <c r="Q753" s="251"/>
      <c r="R753" s="251"/>
      <c r="S753" s="251"/>
      <c r="T753" s="252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3" t="s">
        <v>156</v>
      </c>
      <c r="AU753" s="253" t="s">
        <v>84</v>
      </c>
      <c r="AV753" s="14" t="s">
        <v>84</v>
      </c>
      <c r="AW753" s="14" t="s">
        <v>30</v>
      </c>
      <c r="AX753" s="14" t="s">
        <v>74</v>
      </c>
      <c r="AY753" s="253" t="s">
        <v>148</v>
      </c>
    </row>
    <row r="754" s="13" customFormat="1">
      <c r="A754" s="13"/>
      <c r="B754" s="232"/>
      <c r="C754" s="233"/>
      <c r="D754" s="234" t="s">
        <v>156</v>
      </c>
      <c r="E754" s="235" t="s">
        <v>1</v>
      </c>
      <c r="F754" s="236" t="s">
        <v>248</v>
      </c>
      <c r="G754" s="233"/>
      <c r="H754" s="235" t="s">
        <v>1</v>
      </c>
      <c r="I754" s="237"/>
      <c r="J754" s="233"/>
      <c r="K754" s="233"/>
      <c r="L754" s="238"/>
      <c r="M754" s="239"/>
      <c r="N754" s="240"/>
      <c r="O754" s="240"/>
      <c r="P754" s="240"/>
      <c r="Q754" s="240"/>
      <c r="R754" s="240"/>
      <c r="S754" s="240"/>
      <c r="T754" s="241"/>
      <c r="U754" s="13"/>
      <c r="V754" s="13"/>
      <c r="W754" s="13"/>
      <c r="X754" s="13"/>
      <c r="Y754" s="13"/>
      <c r="Z754" s="13"/>
      <c r="AA754" s="13"/>
      <c r="AB754" s="13"/>
      <c r="AC754" s="13"/>
      <c r="AD754" s="13"/>
      <c r="AE754" s="13"/>
      <c r="AT754" s="242" t="s">
        <v>156</v>
      </c>
      <c r="AU754" s="242" t="s">
        <v>84</v>
      </c>
      <c r="AV754" s="13" t="s">
        <v>82</v>
      </c>
      <c r="AW754" s="13" t="s">
        <v>30</v>
      </c>
      <c r="AX754" s="13" t="s">
        <v>74</v>
      </c>
      <c r="AY754" s="242" t="s">
        <v>148</v>
      </c>
    </row>
    <row r="755" s="14" customFormat="1">
      <c r="A755" s="14"/>
      <c r="B755" s="243"/>
      <c r="C755" s="244"/>
      <c r="D755" s="234" t="s">
        <v>156</v>
      </c>
      <c r="E755" s="245" t="s">
        <v>1</v>
      </c>
      <c r="F755" s="246" t="s">
        <v>695</v>
      </c>
      <c r="G755" s="244"/>
      <c r="H755" s="247">
        <v>9.4499999999999993</v>
      </c>
      <c r="I755" s="248"/>
      <c r="J755" s="244"/>
      <c r="K755" s="244"/>
      <c r="L755" s="249"/>
      <c r="M755" s="250"/>
      <c r="N755" s="251"/>
      <c r="O755" s="251"/>
      <c r="P755" s="251"/>
      <c r="Q755" s="251"/>
      <c r="R755" s="251"/>
      <c r="S755" s="251"/>
      <c r="T755" s="252"/>
      <c r="U755" s="14"/>
      <c r="V755" s="14"/>
      <c r="W755" s="14"/>
      <c r="X755" s="14"/>
      <c r="Y755" s="14"/>
      <c r="Z755" s="14"/>
      <c r="AA755" s="14"/>
      <c r="AB755" s="14"/>
      <c r="AC755" s="14"/>
      <c r="AD755" s="14"/>
      <c r="AE755" s="14"/>
      <c r="AT755" s="253" t="s">
        <v>156</v>
      </c>
      <c r="AU755" s="253" t="s">
        <v>84</v>
      </c>
      <c r="AV755" s="14" t="s">
        <v>84</v>
      </c>
      <c r="AW755" s="14" t="s">
        <v>30</v>
      </c>
      <c r="AX755" s="14" t="s">
        <v>74</v>
      </c>
      <c r="AY755" s="253" t="s">
        <v>148</v>
      </c>
    </row>
    <row r="756" s="15" customFormat="1">
      <c r="A756" s="15"/>
      <c r="B756" s="254"/>
      <c r="C756" s="255"/>
      <c r="D756" s="234" t="s">
        <v>156</v>
      </c>
      <c r="E756" s="256" t="s">
        <v>1</v>
      </c>
      <c r="F756" s="257" t="s">
        <v>162</v>
      </c>
      <c r="G756" s="255"/>
      <c r="H756" s="258">
        <v>49.349999999999994</v>
      </c>
      <c r="I756" s="259"/>
      <c r="J756" s="255"/>
      <c r="K756" s="255"/>
      <c r="L756" s="260"/>
      <c r="M756" s="261"/>
      <c r="N756" s="262"/>
      <c r="O756" s="262"/>
      <c r="P756" s="262"/>
      <c r="Q756" s="262"/>
      <c r="R756" s="262"/>
      <c r="S756" s="262"/>
      <c r="T756" s="263"/>
      <c r="U756" s="15"/>
      <c r="V756" s="15"/>
      <c r="W756" s="15"/>
      <c r="X756" s="15"/>
      <c r="Y756" s="15"/>
      <c r="Z756" s="15"/>
      <c r="AA756" s="15"/>
      <c r="AB756" s="15"/>
      <c r="AC756" s="15"/>
      <c r="AD756" s="15"/>
      <c r="AE756" s="15"/>
      <c r="AT756" s="264" t="s">
        <v>156</v>
      </c>
      <c r="AU756" s="264" t="s">
        <v>84</v>
      </c>
      <c r="AV756" s="15" t="s">
        <v>155</v>
      </c>
      <c r="AW756" s="15" t="s">
        <v>30</v>
      </c>
      <c r="AX756" s="15" t="s">
        <v>82</v>
      </c>
      <c r="AY756" s="264" t="s">
        <v>148</v>
      </c>
    </row>
    <row r="757" s="2" customFormat="1" ht="24.15" customHeight="1">
      <c r="A757" s="39"/>
      <c r="B757" s="40"/>
      <c r="C757" s="219" t="s">
        <v>696</v>
      </c>
      <c r="D757" s="219" t="s">
        <v>151</v>
      </c>
      <c r="E757" s="220" t="s">
        <v>697</v>
      </c>
      <c r="F757" s="221" t="s">
        <v>698</v>
      </c>
      <c r="G757" s="222" t="s">
        <v>295</v>
      </c>
      <c r="H757" s="223">
        <v>42.149999999999999</v>
      </c>
      <c r="I757" s="224"/>
      <c r="J757" s="225">
        <f>ROUND(I757*H757,2)</f>
        <v>0</v>
      </c>
      <c r="K757" s="221" t="s">
        <v>33</v>
      </c>
      <c r="L757" s="45"/>
      <c r="M757" s="226" t="s">
        <v>1</v>
      </c>
      <c r="N757" s="227" t="s">
        <v>39</v>
      </c>
      <c r="O757" s="92"/>
      <c r="P757" s="228">
        <f>O757*H757</f>
        <v>0</v>
      </c>
      <c r="Q757" s="228">
        <v>0</v>
      </c>
      <c r="R757" s="228">
        <f>Q757*H757</f>
        <v>0</v>
      </c>
      <c r="S757" s="228">
        <v>0.0089999999999999993</v>
      </c>
      <c r="T757" s="229">
        <f>S757*H757</f>
        <v>0.37934999999999996</v>
      </c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R757" s="230" t="s">
        <v>155</v>
      </c>
      <c r="AT757" s="230" t="s">
        <v>151</v>
      </c>
      <c r="AU757" s="230" t="s">
        <v>84</v>
      </c>
      <c r="AY757" s="18" t="s">
        <v>148</v>
      </c>
      <c r="BE757" s="231">
        <f>IF(N757="základní",J757,0)</f>
        <v>0</v>
      </c>
      <c r="BF757" s="231">
        <f>IF(N757="snížená",J757,0)</f>
        <v>0</v>
      </c>
      <c r="BG757" s="231">
        <f>IF(N757="zákl. přenesená",J757,0)</f>
        <v>0</v>
      </c>
      <c r="BH757" s="231">
        <f>IF(N757="sníž. přenesená",J757,0)</f>
        <v>0</v>
      </c>
      <c r="BI757" s="231">
        <f>IF(N757="nulová",J757,0)</f>
        <v>0</v>
      </c>
      <c r="BJ757" s="18" t="s">
        <v>82</v>
      </c>
      <c r="BK757" s="231">
        <f>ROUND(I757*H757,2)</f>
        <v>0</v>
      </c>
      <c r="BL757" s="18" t="s">
        <v>155</v>
      </c>
      <c r="BM757" s="230" t="s">
        <v>699</v>
      </c>
    </row>
    <row r="758" s="13" customFormat="1">
      <c r="A758" s="13"/>
      <c r="B758" s="232"/>
      <c r="C758" s="233"/>
      <c r="D758" s="234" t="s">
        <v>156</v>
      </c>
      <c r="E758" s="235" t="s">
        <v>1</v>
      </c>
      <c r="F758" s="236" t="s">
        <v>157</v>
      </c>
      <c r="G758" s="233"/>
      <c r="H758" s="235" t="s">
        <v>1</v>
      </c>
      <c r="I758" s="237"/>
      <c r="J758" s="233"/>
      <c r="K758" s="233"/>
      <c r="L758" s="238"/>
      <c r="M758" s="239"/>
      <c r="N758" s="240"/>
      <c r="O758" s="240"/>
      <c r="P758" s="240"/>
      <c r="Q758" s="240"/>
      <c r="R758" s="240"/>
      <c r="S758" s="240"/>
      <c r="T758" s="241"/>
      <c r="U758" s="13"/>
      <c r="V758" s="13"/>
      <c r="W758" s="13"/>
      <c r="X758" s="13"/>
      <c r="Y758" s="13"/>
      <c r="Z758" s="13"/>
      <c r="AA758" s="13"/>
      <c r="AB758" s="13"/>
      <c r="AC758" s="13"/>
      <c r="AD758" s="13"/>
      <c r="AE758" s="13"/>
      <c r="AT758" s="242" t="s">
        <v>156</v>
      </c>
      <c r="AU758" s="242" t="s">
        <v>84</v>
      </c>
      <c r="AV758" s="13" t="s">
        <v>82</v>
      </c>
      <c r="AW758" s="13" t="s">
        <v>30</v>
      </c>
      <c r="AX758" s="13" t="s">
        <v>74</v>
      </c>
      <c r="AY758" s="242" t="s">
        <v>148</v>
      </c>
    </row>
    <row r="759" s="14" customFormat="1">
      <c r="A759" s="14"/>
      <c r="B759" s="243"/>
      <c r="C759" s="244"/>
      <c r="D759" s="234" t="s">
        <v>156</v>
      </c>
      <c r="E759" s="245" t="s">
        <v>1</v>
      </c>
      <c r="F759" s="246" t="s">
        <v>700</v>
      </c>
      <c r="G759" s="244"/>
      <c r="H759" s="247">
        <v>13.800000000000001</v>
      </c>
      <c r="I759" s="248"/>
      <c r="J759" s="244"/>
      <c r="K759" s="244"/>
      <c r="L759" s="249"/>
      <c r="M759" s="250"/>
      <c r="N759" s="251"/>
      <c r="O759" s="251"/>
      <c r="P759" s="251"/>
      <c r="Q759" s="251"/>
      <c r="R759" s="251"/>
      <c r="S759" s="251"/>
      <c r="T759" s="252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53" t="s">
        <v>156</v>
      </c>
      <c r="AU759" s="253" t="s">
        <v>84</v>
      </c>
      <c r="AV759" s="14" t="s">
        <v>84</v>
      </c>
      <c r="AW759" s="14" t="s">
        <v>30</v>
      </c>
      <c r="AX759" s="14" t="s">
        <v>74</v>
      </c>
      <c r="AY759" s="253" t="s">
        <v>148</v>
      </c>
    </row>
    <row r="760" s="13" customFormat="1">
      <c r="A760" s="13"/>
      <c r="B760" s="232"/>
      <c r="C760" s="233"/>
      <c r="D760" s="234" t="s">
        <v>156</v>
      </c>
      <c r="E760" s="235" t="s">
        <v>1</v>
      </c>
      <c r="F760" s="236" t="s">
        <v>244</v>
      </c>
      <c r="G760" s="233"/>
      <c r="H760" s="235" t="s">
        <v>1</v>
      </c>
      <c r="I760" s="237"/>
      <c r="J760" s="233"/>
      <c r="K760" s="233"/>
      <c r="L760" s="238"/>
      <c r="M760" s="239"/>
      <c r="N760" s="240"/>
      <c r="O760" s="240"/>
      <c r="P760" s="240"/>
      <c r="Q760" s="240"/>
      <c r="R760" s="240"/>
      <c r="S760" s="240"/>
      <c r="T760" s="241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42" t="s">
        <v>156</v>
      </c>
      <c r="AU760" s="242" t="s">
        <v>84</v>
      </c>
      <c r="AV760" s="13" t="s">
        <v>82</v>
      </c>
      <c r="AW760" s="13" t="s">
        <v>30</v>
      </c>
      <c r="AX760" s="13" t="s">
        <v>74</v>
      </c>
      <c r="AY760" s="242" t="s">
        <v>148</v>
      </c>
    </row>
    <row r="761" s="14" customFormat="1">
      <c r="A761" s="14"/>
      <c r="B761" s="243"/>
      <c r="C761" s="244"/>
      <c r="D761" s="234" t="s">
        <v>156</v>
      </c>
      <c r="E761" s="245" t="s">
        <v>1</v>
      </c>
      <c r="F761" s="246" t="s">
        <v>701</v>
      </c>
      <c r="G761" s="244"/>
      <c r="H761" s="247">
        <v>15.75</v>
      </c>
      <c r="I761" s="248"/>
      <c r="J761" s="244"/>
      <c r="K761" s="244"/>
      <c r="L761" s="249"/>
      <c r="M761" s="250"/>
      <c r="N761" s="251"/>
      <c r="O761" s="251"/>
      <c r="P761" s="251"/>
      <c r="Q761" s="251"/>
      <c r="R761" s="251"/>
      <c r="S761" s="251"/>
      <c r="T761" s="252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3" t="s">
        <v>156</v>
      </c>
      <c r="AU761" s="253" t="s">
        <v>84</v>
      </c>
      <c r="AV761" s="14" t="s">
        <v>84</v>
      </c>
      <c r="AW761" s="14" t="s">
        <v>30</v>
      </c>
      <c r="AX761" s="14" t="s">
        <v>74</v>
      </c>
      <c r="AY761" s="253" t="s">
        <v>148</v>
      </c>
    </row>
    <row r="762" s="13" customFormat="1">
      <c r="A762" s="13"/>
      <c r="B762" s="232"/>
      <c r="C762" s="233"/>
      <c r="D762" s="234" t="s">
        <v>156</v>
      </c>
      <c r="E762" s="235" t="s">
        <v>1</v>
      </c>
      <c r="F762" s="236" t="s">
        <v>248</v>
      </c>
      <c r="G762" s="233"/>
      <c r="H762" s="235" t="s">
        <v>1</v>
      </c>
      <c r="I762" s="237"/>
      <c r="J762" s="233"/>
      <c r="K762" s="233"/>
      <c r="L762" s="238"/>
      <c r="M762" s="239"/>
      <c r="N762" s="240"/>
      <c r="O762" s="240"/>
      <c r="P762" s="240"/>
      <c r="Q762" s="240"/>
      <c r="R762" s="240"/>
      <c r="S762" s="240"/>
      <c r="T762" s="241"/>
      <c r="U762" s="13"/>
      <c r="V762" s="13"/>
      <c r="W762" s="13"/>
      <c r="X762" s="13"/>
      <c r="Y762" s="13"/>
      <c r="Z762" s="13"/>
      <c r="AA762" s="13"/>
      <c r="AB762" s="13"/>
      <c r="AC762" s="13"/>
      <c r="AD762" s="13"/>
      <c r="AE762" s="13"/>
      <c r="AT762" s="242" t="s">
        <v>156</v>
      </c>
      <c r="AU762" s="242" t="s">
        <v>84</v>
      </c>
      <c r="AV762" s="13" t="s">
        <v>82</v>
      </c>
      <c r="AW762" s="13" t="s">
        <v>30</v>
      </c>
      <c r="AX762" s="13" t="s">
        <v>74</v>
      </c>
      <c r="AY762" s="242" t="s">
        <v>148</v>
      </c>
    </row>
    <row r="763" s="14" customFormat="1">
      <c r="A763" s="14"/>
      <c r="B763" s="243"/>
      <c r="C763" s="244"/>
      <c r="D763" s="234" t="s">
        <v>156</v>
      </c>
      <c r="E763" s="245" t="s">
        <v>1</v>
      </c>
      <c r="F763" s="246" t="s">
        <v>702</v>
      </c>
      <c r="G763" s="244"/>
      <c r="H763" s="247">
        <v>12.6</v>
      </c>
      <c r="I763" s="248"/>
      <c r="J763" s="244"/>
      <c r="K763" s="244"/>
      <c r="L763" s="249"/>
      <c r="M763" s="250"/>
      <c r="N763" s="251"/>
      <c r="O763" s="251"/>
      <c r="P763" s="251"/>
      <c r="Q763" s="251"/>
      <c r="R763" s="251"/>
      <c r="S763" s="251"/>
      <c r="T763" s="252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53" t="s">
        <v>156</v>
      </c>
      <c r="AU763" s="253" t="s">
        <v>84</v>
      </c>
      <c r="AV763" s="14" t="s">
        <v>84</v>
      </c>
      <c r="AW763" s="14" t="s">
        <v>30</v>
      </c>
      <c r="AX763" s="14" t="s">
        <v>74</v>
      </c>
      <c r="AY763" s="253" t="s">
        <v>148</v>
      </c>
    </row>
    <row r="764" s="15" customFormat="1">
      <c r="A764" s="15"/>
      <c r="B764" s="254"/>
      <c r="C764" s="255"/>
      <c r="D764" s="234" t="s">
        <v>156</v>
      </c>
      <c r="E764" s="256" t="s">
        <v>1</v>
      </c>
      <c r="F764" s="257" t="s">
        <v>162</v>
      </c>
      <c r="G764" s="255"/>
      <c r="H764" s="258">
        <v>42.149999999999999</v>
      </c>
      <c r="I764" s="259"/>
      <c r="J764" s="255"/>
      <c r="K764" s="255"/>
      <c r="L764" s="260"/>
      <c r="M764" s="261"/>
      <c r="N764" s="262"/>
      <c r="O764" s="262"/>
      <c r="P764" s="262"/>
      <c r="Q764" s="262"/>
      <c r="R764" s="262"/>
      <c r="S764" s="262"/>
      <c r="T764" s="263"/>
      <c r="U764" s="15"/>
      <c r="V764" s="15"/>
      <c r="W764" s="15"/>
      <c r="X764" s="15"/>
      <c r="Y764" s="15"/>
      <c r="Z764" s="15"/>
      <c r="AA764" s="15"/>
      <c r="AB764" s="15"/>
      <c r="AC764" s="15"/>
      <c r="AD764" s="15"/>
      <c r="AE764" s="15"/>
      <c r="AT764" s="264" t="s">
        <v>156</v>
      </c>
      <c r="AU764" s="264" t="s">
        <v>84</v>
      </c>
      <c r="AV764" s="15" t="s">
        <v>155</v>
      </c>
      <c r="AW764" s="15" t="s">
        <v>30</v>
      </c>
      <c r="AX764" s="15" t="s">
        <v>82</v>
      </c>
      <c r="AY764" s="264" t="s">
        <v>148</v>
      </c>
    </row>
    <row r="765" s="2" customFormat="1" ht="24.15" customHeight="1">
      <c r="A765" s="39"/>
      <c r="B765" s="40"/>
      <c r="C765" s="219" t="s">
        <v>494</v>
      </c>
      <c r="D765" s="219" t="s">
        <v>151</v>
      </c>
      <c r="E765" s="220" t="s">
        <v>703</v>
      </c>
      <c r="F765" s="221" t="s">
        <v>704</v>
      </c>
      <c r="G765" s="222" t="s">
        <v>295</v>
      </c>
      <c r="H765" s="223">
        <v>10.050000000000001</v>
      </c>
      <c r="I765" s="224"/>
      <c r="J765" s="225">
        <f>ROUND(I765*H765,2)</f>
        <v>0</v>
      </c>
      <c r="K765" s="221" t="s">
        <v>33</v>
      </c>
      <c r="L765" s="45"/>
      <c r="M765" s="226" t="s">
        <v>1</v>
      </c>
      <c r="N765" s="227" t="s">
        <v>39</v>
      </c>
      <c r="O765" s="92"/>
      <c r="P765" s="228">
        <f>O765*H765</f>
        <v>0</v>
      </c>
      <c r="Q765" s="228">
        <v>0</v>
      </c>
      <c r="R765" s="228">
        <f>Q765*H765</f>
        <v>0</v>
      </c>
      <c r="S765" s="228">
        <v>0.0089999999999999993</v>
      </c>
      <c r="T765" s="229">
        <f>S765*H765</f>
        <v>0.090450000000000003</v>
      </c>
      <c r="U765" s="39"/>
      <c r="V765" s="39"/>
      <c r="W765" s="39"/>
      <c r="X765" s="39"/>
      <c r="Y765" s="39"/>
      <c r="Z765" s="39"/>
      <c r="AA765" s="39"/>
      <c r="AB765" s="39"/>
      <c r="AC765" s="39"/>
      <c r="AD765" s="39"/>
      <c r="AE765" s="39"/>
      <c r="AR765" s="230" t="s">
        <v>155</v>
      </c>
      <c r="AT765" s="230" t="s">
        <v>151</v>
      </c>
      <c r="AU765" s="230" t="s">
        <v>84</v>
      </c>
      <c r="AY765" s="18" t="s">
        <v>148</v>
      </c>
      <c r="BE765" s="231">
        <f>IF(N765="základní",J765,0)</f>
        <v>0</v>
      </c>
      <c r="BF765" s="231">
        <f>IF(N765="snížená",J765,0)</f>
        <v>0</v>
      </c>
      <c r="BG765" s="231">
        <f>IF(N765="zákl. přenesená",J765,0)</f>
        <v>0</v>
      </c>
      <c r="BH765" s="231">
        <f>IF(N765="sníž. přenesená",J765,0)</f>
        <v>0</v>
      </c>
      <c r="BI765" s="231">
        <f>IF(N765="nulová",J765,0)</f>
        <v>0</v>
      </c>
      <c r="BJ765" s="18" t="s">
        <v>82</v>
      </c>
      <c r="BK765" s="231">
        <f>ROUND(I765*H765,2)</f>
        <v>0</v>
      </c>
      <c r="BL765" s="18" t="s">
        <v>155</v>
      </c>
      <c r="BM765" s="230" t="s">
        <v>705</v>
      </c>
    </row>
    <row r="766" s="13" customFormat="1">
      <c r="A766" s="13"/>
      <c r="B766" s="232"/>
      <c r="C766" s="233"/>
      <c r="D766" s="234" t="s">
        <v>156</v>
      </c>
      <c r="E766" s="235" t="s">
        <v>1</v>
      </c>
      <c r="F766" s="236" t="s">
        <v>189</v>
      </c>
      <c r="G766" s="233"/>
      <c r="H766" s="235" t="s">
        <v>1</v>
      </c>
      <c r="I766" s="237"/>
      <c r="J766" s="233"/>
      <c r="K766" s="233"/>
      <c r="L766" s="238"/>
      <c r="M766" s="239"/>
      <c r="N766" s="240"/>
      <c r="O766" s="240"/>
      <c r="P766" s="240"/>
      <c r="Q766" s="240"/>
      <c r="R766" s="240"/>
      <c r="S766" s="240"/>
      <c r="T766" s="241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42" t="s">
        <v>156</v>
      </c>
      <c r="AU766" s="242" t="s">
        <v>84</v>
      </c>
      <c r="AV766" s="13" t="s">
        <v>82</v>
      </c>
      <c r="AW766" s="13" t="s">
        <v>30</v>
      </c>
      <c r="AX766" s="13" t="s">
        <v>74</v>
      </c>
      <c r="AY766" s="242" t="s">
        <v>148</v>
      </c>
    </row>
    <row r="767" s="14" customFormat="1">
      <c r="A767" s="14"/>
      <c r="B767" s="243"/>
      <c r="C767" s="244"/>
      <c r="D767" s="234" t="s">
        <v>156</v>
      </c>
      <c r="E767" s="245" t="s">
        <v>1</v>
      </c>
      <c r="F767" s="246" t="s">
        <v>706</v>
      </c>
      <c r="G767" s="244"/>
      <c r="H767" s="247">
        <v>6.9000000000000004</v>
      </c>
      <c r="I767" s="248"/>
      <c r="J767" s="244"/>
      <c r="K767" s="244"/>
      <c r="L767" s="249"/>
      <c r="M767" s="250"/>
      <c r="N767" s="251"/>
      <c r="O767" s="251"/>
      <c r="P767" s="251"/>
      <c r="Q767" s="251"/>
      <c r="R767" s="251"/>
      <c r="S767" s="251"/>
      <c r="T767" s="252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53" t="s">
        <v>156</v>
      </c>
      <c r="AU767" s="253" t="s">
        <v>84</v>
      </c>
      <c r="AV767" s="14" t="s">
        <v>84</v>
      </c>
      <c r="AW767" s="14" t="s">
        <v>30</v>
      </c>
      <c r="AX767" s="14" t="s">
        <v>74</v>
      </c>
      <c r="AY767" s="253" t="s">
        <v>148</v>
      </c>
    </row>
    <row r="768" s="13" customFormat="1">
      <c r="A768" s="13"/>
      <c r="B768" s="232"/>
      <c r="C768" s="233"/>
      <c r="D768" s="234" t="s">
        <v>156</v>
      </c>
      <c r="E768" s="235" t="s">
        <v>1</v>
      </c>
      <c r="F768" s="236" t="s">
        <v>244</v>
      </c>
      <c r="G768" s="233"/>
      <c r="H768" s="235" t="s">
        <v>1</v>
      </c>
      <c r="I768" s="237"/>
      <c r="J768" s="233"/>
      <c r="K768" s="233"/>
      <c r="L768" s="238"/>
      <c r="M768" s="239"/>
      <c r="N768" s="240"/>
      <c r="O768" s="240"/>
      <c r="P768" s="240"/>
      <c r="Q768" s="240"/>
      <c r="R768" s="240"/>
      <c r="S768" s="240"/>
      <c r="T768" s="241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42" t="s">
        <v>156</v>
      </c>
      <c r="AU768" s="242" t="s">
        <v>84</v>
      </c>
      <c r="AV768" s="13" t="s">
        <v>82</v>
      </c>
      <c r="AW768" s="13" t="s">
        <v>30</v>
      </c>
      <c r="AX768" s="13" t="s">
        <v>74</v>
      </c>
      <c r="AY768" s="242" t="s">
        <v>148</v>
      </c>
    </row>
    <row r="769" s="14" customFormat="1">
      <c r="A769" s="14"/>
      <c r="B769" s="243"/>
      <c r="C769" s="244"/>
      <c r="D769" s="234" t="s">
        <v>156</v>
      </c>
      <c r="E769" s="245" t="s">
        <v>1</v>
      </c>
      <c r="F769" s="246" t="s">
        <v>707</v>
      </c>
      <c r="G769" s="244"/>
      <c r="H769" s="247">
        <v>3.1499999999999999</v>
      </c>
      <c r="I769" s="248"/>
      <c r="J769" s="244"/>
      <c r="K769" s="244"/>
      <c r="L769" s="249"/>
      <c r="M769" s="250"/>
      <c r="N769" s="251"/>
      <c r="O769" s="251"/>
      <c r="P769" s="251"/>
      <c r="Q769" s="251"/>
      <c r="R769" s="251"/>
      <c r="S769" s="251"/>
      <c r="T769" s="252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3" t="s">
        <v>156</v>
      </c>
      <c r="AU769" s="253" t="s">
        <v>84</v>
      </c>
      <c r="AV769" s="14" t="s">
        <v>84</v>
      </c>
      <c r="AW769" s="14" t="s">
        <v>30</v>
      </c>
      <c r="AX769" s="14" t="s">
        <v>74</v>
      </c>
      <c r="AY769" s="253" t="s">
        <v>148</v>
      </c>
    </row>
    <row r="770" s="15" customFormat="1">
      <c r="A770" s="15"/>
      <c r="B770" s="254"/>
      <c r="C770" s="255"/>
      <c r="D770" s="234" t="s">
        <v>156</v>
      </c>
      <c r="E770" s="256" t="s">
        <v>1</v>
      </c>
      <c r="F770" s="257" t="s">
        <v>162</v>
      </c>
      <c r="G770" s="255"/>
      <c r="H770" s="258">
        <v>10.050000000000001</v>
      </c>
      <c r="I770" s="259"/>
      <c r="J770" s="255"/>
      <c r="K770" s="255"/>
      <c r="L770" s="260"/>
      <c r="M770" s="261"/>
      <c r="N770" s="262"/>
      <c r="O770" s="262"/>
      <c r="P770" s="262"/>
      <c r="Q770" s="262"/>
      <c r="R770" s="262"/>
      <c r="S770" s="262"/>
      <c r="T770" s="263"/>
      <c r="U770" s="15"/>
      <c r="V770" s="15"/>
      <c r="W770" s="15"/>
      <c r="X770" s="15"/>
      <c r="Y770" s="15"/>
      <c r="Z770" s="15"/>
      <c r="AA770" s="15"/>
      <c r="AB770" s="15"/>
      <c r="AC770" s="15"/>
      <c r="AD770" s="15"/>
      <c r="AE770" s="15"/>
      <c r="AT770" s="264" t="s">
        <v>156</v>
      </c>
      <c r="AU770" s="264" t="s">
        <v>84</v>
      </c>
      <c r="AV770" s="15" t="s">
        <v>155</v>
      </c>
      <c r="AW770" s="15" t="s">
        <v>30</v>
      </c>
      <c r="AX770" s="15" t="s">
        <v>82</v>
      </c>
      <c r="AY770" s="264" t="s">
        <v>148</v>
      </c>
    </row>
    <row r="771" s="2" customFormat="1" ht="24.15" customHeight="1">
      <c r="A771" s="39"/>
      <c r="B771" s="40"/>
      <c r="C771" s="219" t="s">
        <v>708</v>
      </c>
      <c r="D771" s="219" t="s">
        <v>151</v>
      </c>
      <c r="E771" s="220" t="s">
        <v>709</v>
      </c>
      <c r="F771" s="221" t="s">
        <v>710</v>
      </c>
      <c r="G771" s="222" t="s">
        <v>295</v>
      </c>
      <c r="H771" s="223">
        <v>3.1499999999999999</v>
      </c>
      <c r="I771" s="224"/>
      <c r="J771" s="225">
        <f>ROUND(I771*H771,2)</f>
        <v>0</v>
      </c>
      <c r="K771" s="221" t="s">
        <v>33</v>
      </c>
      <c r="L771" s="45"/>
      <c r="M771" s="226" t="s">
        <v>1</v>
      </c>
      <c r="N771" s="227" t="s">
        <v>39</v>
      </c>
      <c r="O771" s="92"/>
      <c r="P771" s="228">
        <f>O771*H771</f>
        <v>0</v>
      </c>
      <c r="Q771" s="228">
        <v>0</v>
      </c>
      <c r="R771" s="228">
        <f>Q771*H771</f>
        <v>0</v>
      </c>
      <c r="S771" s="228">
        <v>0.037999999999999999</v>
      </c>
      <c r="T771" s="229">
        <f>S771*H771</f>
        <v>0.11969999999999999</v>
      </c>
      <c r="U771" s="39"/>
      <c r="V771" s="39"/>
      <c r="W771" s="39"/>
      <c r="X771" s="39"/>
      <c r="Y771" s="39"/>
      <c r="Z771" s="39"/>
      <c r="AA771" s="39"/>
      <c r="AB771" s="39"/>
      <c r="AC771" s="39"/>
      <c r="AD771" s="39"/>
      <c r="AE771" s="39"/>
      <c r="AR771" s="230" t="s">
        <v>155</v>
      </c>
      <c r="AT771" s="230" t="s">
        <v>151</v>
      </c>
      <c r="AU771" s="230" t="s">
        <v>84</v>
      </c>
      <c r="AY771" s="18" t="s">
        <v>148</v>
      </c>
      <c r="BE771" s="231">
        <f>IF(N771="základní",J771,0)</f>
        <v>0</v>
      </c>
      <c r="BF771" s="231">
        <f>IF(N771="snížená",J771,0)</f>
        <v>0</v>
      </c>
      <c r="BG771" s="231">
        <f>IF(N771="zákl. přenesená",J771,0)</f>
        <v>0</v>
      </c>
      <c r="BH771" s="231">
        <f>IF(N771="sníž. přenesená",J771,0)</f>
        <v>0</v>
      </c>
      <c r="BI771" s="231">
        <f>IF(N771="nulová",J771,0)</f>
        <v>0</v>
      </c>
      <c r="BJ771" s="18" t="s">
        <v>82</v>
      </c>
      <c r="BK771" s="231">
        <f>ROUND(I771*H771,2)</f>
        <v>0</v>
      </c>
      <c r="BL771" s="18" t="s">
        <v>155</v>
      </c>
      <c r="BM771" s="230" t="s">
        <v>548</v>
      </c>
    </row>
    <row r="772" s="14" customFormat="1">
      <c r="A772" s="14"/>
      <c r="B772" s="243"/>
      <c r="C772" s="244"/>
      <c r="D772" s="234" t="s">
        <v>156</v>
      </c>
      <c r="E772" s="245" t="s">
        <v>1</v>
      </c>
      <c r="F772" s="246" t="s">
        <v>711</v>
      </c>
      <c r="G772" s="244"/>
      <c r="H772" s="247">
        <v>3.1499999999999999</v>
      </c>
      <c r="I772" s="248"/>
      <c r="J772" s="244"/>
      <c r="K772" s="244"/>
      <c r="L772" s="249"/>
      <c r="M772" s="250"/>
      <c r="N772" s="251"/>
      <c r="O772" s="251"/>
      <c r="P772" s="251"/>
      <c r="Q772" s="251"/>
      <c r="R772" s="251"/>
      <c r="S772" s="251"/>
      <c r="T772" s="252"/>
      <c r="U772" s="14"/>
      <c r="V772" s="14"/>
      <c r="W772" s="14"/>
      <c r="X772" s="14"/>
      <c r="Y772" s="14"/>
      <c r="Z772" s="14"/>
      <c r="AA772" s="14"/>
      <c r="AB772" s="14"/>
      <c r="AC772" s="14"/>
      <c r="AD772" s="14"/>
      <c r="AE772" s="14"/>
      <c r="AT772" s="253" t="s">
        <v>156</v>
      </c>
      <c r="AU772" s="253" t="s">
        <v>84</v>
      </c>
      <c r="AV772" s="14" t="s">
        <v>84</v>
      </c>
      <c r="AW772" s="14" t="s">
        <v>30</v>
      </c>
      <c r="AX772" s="14" t="s">
        <v>74</v>
      </c>
      <c r="AY772" s="253" t="s">
        <v>148</v>
      </c>
    </row>
    <row r="773" s="15" customFormat="1">
      <c r="A773" s="15"/>
      <c r="B773" s="254"/>
      <c r="C773" s="255"/>
      <c r="D773" s="234" t="s">
        <v>156</v>
      </c>
      <c r="E773" s="256" t="s">
        <v>1</v>
      </c>
      <c r="F773" s="257" t="s">
        <v>162</v>
      </c>
      <c r="G773" s="255"/>
      <c r="H773" s="258">
        <v>3.1499999999999999</v>
      </c>
      <c r="I773" s="259"/>
      <c r="J773" s="255"/>
      <c r="K773" s="255"/>
      <c r="L773" s="260"/>
      <c r="M773" s="261"/>
      <c r="N773" s="262"/>
      <c r="O773" s="262"/>
      <c r="P773" s="262"/>
      <c r="Q773" s="262"/>
      <c r="R773" s="262"/>
      <c r="S773" s="262"/>
      <c r="T773" s="263"/>
      <c r="U773" s="15"/>
      <c r="V773" s="15"/>
      <c r="W773" s="15"/>
      <c r="X773" s="15"/>
      <c r="Y773" s="15"/>
      <c r="Z773" s="15"/>
      <c r="AA773" s="15"/>
      <c r="AB773" s="15"/>
      <c r="AC773" s="15"/>
      <c r="AD773" s="15"/>
      <c r="AE773" s="15"/>
      <c r="AT773" s="264" t="s">
        <v>156</v>
      </c>
      <c r="AU773" s="264" t="s">
        <v>84</v>
      </c>
      <c r="AV773" s="15" t="s">
        <v>155</v>
      </c>
      <c r="AW773" s="15" t="s">
        <v>30</v>
      </c>
      <c r="AX773" s="15" t="s">
        <v>82</v>
      </c>
      <c r="AY773" s="264" t="s">
        <v>148</v>
      </c>
    </row>
    <row r="774" s="2" customFormat="1" ht="24.15" customHeight="1">
      <c r="A774" s="39"/>
      <c r="B774" s="40"/>
      <c r="C774" s="219" t="s">
        <v>498</v>
      </c>
      <c r="D774" s="219" t="s">
        <v>151</v>
      </c>
      <c r="E774" s="220" t="s">
        <v>712</v>
      </c>
      <c r="F774" s="221" t="s">
        <v>713</v>
      </c>
      <c r="G774" s="222" t="s">
        <v>295</v>
      </c>
      <c r="H774" s="223">
        <v>16.5</v>
      </c>
      <c r="I774" s="224"/>
      <c r="J774" s="225">
        <f>ROUND(I774*H774,2)</f>
        <v>0</v>
      </c>
      <c r="K774" s="221" t="s">
        <v>33</v>
      </c>
      <c r="L774" s="45"/>
      <c r="M774" s="226" t="s">
        <v>1</v>
      </c>
      <c r="N774" s="227" t="s">
        <v>39</v>
      </c>
      <c r="O774" s="92"/>
      <c r="P774" s="228">
        <f>O774*H774</f>
        <v>0</v>
      </c>
      <c r="Q774" s="228">
        <v>0</v>
      </c>
      <c r="R774" s="228">
        <f>Q774*H774</f>
        <v>0</v>
      </c>
      <c r="S774" s="228">
        <v>0.042000000000000003</v>
      </c>
      <c r="T774" s="229">
        <f>S774*H774</f>
        <v>0.69300000000000006</v>
      </c>
      <c r="U774" s="39"/>
      <c r="V774" s="39"/>
      <c r="W774" s="39"/>
      <c r="X774" s="39"/>
      <c r="Y774" s="39"/>
      <c r="Z774" s="39"/>
      <c r="AA774" s="39"/>
      <c r="AB774" s="39"/>
      <c r="AC774" s="39"/>
      <c r="AD774" s="39"/>
      <c r="AE774" s="39"/>
      <c r="AR774" s="230" t="s">
        <v>155</v>
      </c>
      <c r="AT774" s="230" t="s">
        <v>151</v>
      </c>
      <c r="AU774" s="230" t="s">
        <v>84</v>
      </c>
      <c r="AY774" s="18" t="s">
        <v>148</v>
      </c>
      <c r="BE774" s="231">
        <f>IF(N774="základní",J774,0)</f>
        <v>0</v>
      </c>
      <c r="BF774" s="231">
        <f>IF(N774="snížená",J774,0)</f>
        <v>0</v>
      </c>
      <c r="BG774" s="231">
        <f>IF(N774="zákl. přenesená",J774,0)</f>
        <v>0</v>
      </c>
      <c r="BH774" s="231">
        <f>IF(N774="sníž. přenesená",J774,0)</f>
        <v>0</v>
      </c>
      <c r="BI774" s="231">
        <f>IF(N774="nulová",J774,0)</f>
        <v>0</v>
      </c>
      <c r="BJ774" s="18" t="s">
        <v>82</v>
      </c>
      <c r="BK774" s="231">
        <f>ROUND(I774*H774,2)</f>
        <v>0</v>
      </c>
      <c r="BL774" s="18" t="s">
        <v>155</v>
      </c>
      <c r="BM774" s="230" t="s">
        <v>714</v>
      </c>
    </row>
    <row r="775" s="13" customFormat="1">
      <c r="A775" s="13"/>
      <c r="B775" s="232"/>
      <c r="C775" s="233"/>
      <c r="D775" s="234" t="s">
        <v>156</v>
      </c>
      <c r="E775" s="235" t="s">
        <v>1</v>
      </c>
      <c r="F775" s="236" t="s">
        <v>157</v>
      </c>
      <c r="G775" s="233"/>
      <c r="H775" s="235" t="s">
        <v>1</v>
      </c>
      <c r="I775" s="237"/>
      <c r="J775" s="233"/>
      <c r="K775" s="233"/>
      <c r="L775" s="238"/>
      <c r="M775" s="239"/>
      <c r="N775" s="240"/>
      <c r="O775" s="240"/>
      <c r="P775" s="240"/>
      <c r="Q775" s="240"/>
      <c r="R775" s="240"/>
      <c r="S775" s="240"/>
      <c r="T775" s="241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2" t="s">
        <v>156</v>
      </c>
      <c r="AU775" s="242" t="s">
        <v>84</v>
      </c>
      <c r="AV775" s="13" t="s">
        <v>82</v>
      </c>
      <c r="AW775" s="13" t="s">
        <v>30</v>
      </c>
      <c r="AX775" s="13" t="s">
        <v>74</v>
      </c>
      <c r="AY775" s="242" t="s">
        <v>148</v>
      </c>
    </row>
    <row r="776" s="14" customFormat="1">
      <c r="A776" s="14"/>
      <c r="B776" s="243"/>
      <c r="C776" s="244"/>
      <c r="D776" s="234" t="s">
        <v>156</v>
      </c>
      <c r="E776" s="245" t="s">
        <v>1</v>
      </c>
      <c r="F776" s="246" t="s">
        <v>715</v>
      </c>
      <c r="G776" s="244"/>
      <c r="H776" s="247">
        <v>4.7000000000000002</v>
      </c>
      <c r="I776" s="248"/>
      <c r="J776" s="244"/>
      <c r="K776" s="244"/>
      <c r="L776" s="249"/>
      <c r="M776" s="250"/>
      <c r="N776" s="251"/>
      <c r="O776" s="251"/>
      <c r="P776" s="251"/>
      <c r="Q776" s="251"/>
      <c r="R776" s="251"/>
      <c r="S776" s="251"/>
      <c r="T776" s="252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3" t="s">
        <v>156</v>
      </c>
      <c r="AU776" s="253" t="s">
        <v>84</v>
      </c>
      <c r="AV776" s="14" t="s">
        <v>84</v>
      </c>
      <c r="AW776" s="14" t="s">
        <v>30</v>
      </c>
      <c r="AX776" s="14" t="s">
        <v>74</v>
      </c>
      <c r="AY776" s="253" t="s">
        <v>148</v>
      </c>
    </row>
    <row r="777" s="13" customFormat="1">
      <c r="A777" s="13"/>
      <c r="B777" s="232"/>
      <c r="C777" s="233"/>
      <c r="D777" s="234" t="s">
        <v>156</v>
      </c>
      <c r="E777" s="235" t="s">
        <v>1</v>
      </c>
      <c r="F777" s="236" t="s">
        <v>716</v>
      </c>
      <c r="G777" s="233"/>
      <c r="H777" s="235" t="s">
        <v>1</v>
      </c>
      <c r="I777" s="237"/>
      <c r="J777" s="233"/>
      <c r="K777" s="233"/>
      <c r="L777" s="238"/>
      <c r="M777" s="239"/>
      <c r="N777" s="240"/>
      <c r="O777" s="240"/>
      <c r="P777" s="240"/>
      <c r="Q777" s="240"/>
      <c r="R777" s="240"/>
      <c r="S777" s="240"/>
      <c r="T777" s="241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42" t="s">
        <v>156</v>
      </c>
      <c r="AU777" s="242" t="s">
        <v>84</v>
      </c>
      <c r="AV777" s="13" t="s">
        <v>82</v>
      </c>
      <c r="AW777" s="13" t="s">
        <v>30</v>
      </c>
      <c r="AX777" s="13" t="s">
        <v>74</v>
      </c>
      <c r="AY777" s="242" t="s">
        <v>148</v>
      </c>
    </row>
    <row r="778" s="14" customFormat="1">
      <c r="A778" s="14"/>
      <c r="B778" s="243"/>
      <c r="C778" s="244"/>
      <c r="D778" s="234" t="s">
        <v>156</v>
      </c>
      <c r="E778" s="245" t="s">
        <v>1</v>
      </c>
      <c r="F778" s="246" t="s">
        <v>717</v>
      </c>
      <c r="G778" s="244"/>
      <c r="H778" s="247">
        <v>3.5</v>
      </c>
      <c r="I778" s="248"/>
      <c r="J778" s="244"/>
      <c r="K778" s="244"/>
      <c r="L778" s="249"/>
      <c r="M778" s="250"/>
      <c r="N778" s="251"/>
      <c r="O778" s="251"/>
      <c r="P778" s="251"/>
      <c r="Q778" s="251"/>
      <c r="R778" s="251"/>
      <c r="S778" s="251"/>
      <c r="T778" s="252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3" t="s">
        <v>156</v>
      </c>
      <c r="AU778" s="253" t="s">
        <v>84</v>
      </c>
      <c r="AV778" s="14" t="s">
        <v>84</v>
      </c>
      <c r="AW778" s="14" t="s">
        <v>30</v>
      </c>
      <c r="AX778" s="14" t="s">
        <v>74</v>
      </c>
      <c r="AY778" s="253" t="s">
        <v>148</v>
      </c>
    </row>
    <row r="779" s="13" customFormat="1">
      <c r="A779" s="13"/>
      <c r="B779" s="232"/>
      <c r="C779" s="233"/>
      <c r="D779" s="234" t="s">
        <v>156</v>
      </c>
      <c r="E779" s="235" t="s">
        <v>1</v>
      </c>
      <c r="F779" s="236" t="s">
        <v>718</v>
      </c>
      <c r="G779" s="233"/>
      <c r="H779" s="235" t="s">
        <v>1</v>
      </c>
      <c r="I779" s="237"/>
      <c r="J779" s="233"/>
      <c r="K779" s="233"/>
      <c r="L779" s="238"/>
      <c r="M779" s="239"/>
      <c r="N779" s="240"/>
      <c r="O779" s="240"/>
      <c r="P779" s="240"/>
      <c r="Q779" s="240"/>
      <c r="R779" s="240"/>
      <c r="S779" s="240"/>
      <c r="T779" s="241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42" t="s">
        <v>156</v>
      </c>
      <c r="AU779" s="242" t="s">
        <v>84</v>
      </c>
      <c r="AV779" s="13" t="s">
        <v>82</v>
      </c>
      <c r="AW779" s="13" t="s">
        <v>30</v>
      </c>
      <c r="AX779" s="13" t="s">
        <v>74</v>
      </c>
      <c r="AY779" s="242" t="s">
        <v>148</v>
      </c>
    </row>
    <row r="780" s="14" customFormat="1">
      <c r="A780" s="14"/>
      <c r="B780" s="243"/>
      <c r="C780" s="244"/>
      <c r="D780" s="234" t="s">
        <v>156</v>
      </c>
      <c r="E780" s="245" t="s">
        <v>1</v>
      </c>
      <c r="F780" s="246" t="s">
        <v>719</v>
      </c>
      <c r="G780" s="244"/>
      <c r="H780" s="247">
        <v>5.9000000000000004</v>
      </c>
      <c r="I780" s="248"/>
      <c r="J780" s="244"/>
      <c r="K780" s="244"/>
      <c r="L780" s="249"/>
      <c r="M780" s="250"/>
      <c r="N780" s="251"/>
      <c r="O780" s="251"/>
      <c r="P780" s="251"/>
      <c r="Q780" s="251"/>
      <c r="R780" s="251"/>
      <c r="S780" s="251"/>
      <c r="T780" s="252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3" t="s">
        <v>156</v>
      </c>
      <c r="AU780" s="253" t="s">
        <v>84</v>
      </c>
      <c r="AV780" s="14" t="s">
        <v>84</v>
      </c>
      <c r="AW780" s="14" t="s">
        <v>30</v>
      </c>
      <c r="AX780" s="14" t="s">
        <v>74</v>
      </c>
      <c r="AY780" s="253" t="s">
        <v>148</v>
      </c>
    </row>
    <row r="781" s="16" customFormat="1">
      <c r="A781" s="16"/>
      <c r="B781" s="265"/>
      <c r="C781" s="266"/>
      <c r="D781" s="234" t="s">
        <v>156</v>
      </c>
      <c r="E781" s="267" t="s">
        <v>1</v>
      </c>
      <c r="F781" s="268" t="s">
        <v>178</v>
      </c>
      <c r="G781" s="266"/>
      <c r="H781" s="269">
        <v>14.1</v>
      </c>
      <c r="I781" s="270"/>
      <c r="J781" s="266"/>
      <c r="K781" s="266"/>
      <c r="L781" s="271"/>
      <c r="M781" s="272"/>
      <c r="N781" s="273"/>
      <c r="O781" s="273"/>
      <c r="P781" s="273"/>
      <c r="Q781" s="273"/>
      <c r="R781" s="273"/>
      <c r="S781" s="273"/>
      <c r="T781" s="274"/>
      <c r="U781" s="16"/>
      <c r="V781" s="16"/>
      <c r="W781" s="16"/>
      <c r="X781" s="16"/>
      <c r="Y781" s="16"/>
      <c r="Z781" s="16"/>
      <c r="AA781" s="16"/>
      <c r="AB781" s="16"/>
      <c r="AC781" s="16"/>
      <c r="AD781" s="16"/>
      <c r="AE781" s="16"/>
      <c r="AT781" s="275" t="s">
        <v>156</v>
      </c>
      <c r="AU781" s="275" t="s">
        <v>84</v>
      </c>
      <c r="AV781" s="16" t="s">
        <v>149</v>
      </c>
      <c r="AW781" s="16" t="s">
        <v>30</v>
      </c>
      <c r="AX781" s="16" t="s">
        <v>74</v>
      </c>
      <c r="AY781" s="275" t="s">
        <v>148</v>
      </c>
    </row>
    <row r="782" s="14" customFormat="1">
      <c r="A782" s="14"/>
      <c r="B782" s="243"/>
      <c r="C782" s="244"/>
      <c r="D782" s="234" t="s">
        <v>156</v>
      </c>
      <c r="E782" s="245" t="s">
        <v>1</v>
      </c>
      <c r="F782" s="246" t="s">
        <v>720</v>
      </c>
      <c r="G782" s="244"/>
      <c r="H782" s="247">
        <v>2.3999999999999999</v>
      </c>
      <c r="I782" s="248"/>
      <c r="J782" s="244"/>
      <c r="K782" s="244"/>
      <c r="L782" s="249"/>
      <c r="M782" s="250"/>
      <c r="N782" s="251"/>
      <c r="O782" s="251"/>
      <c r="P782" s="251"/>
      <c r="Q782" s="251"/>
      <c r="R782" s="251"/>
      <c r="S782" s="251"/>
      <c r="T782" s="252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3" t="s">
        <v>156</v>
      </c>
      <c r="AU782" s="253" t="s">
        <v>84</v>
      </c>
      <c r="AV782" s="14" t="s">
        <v>84</v>
      </c>
      <c r="AW782" s="14" t="s">
        <v>30</v>
      </c>
      <c r="AX782" s="14" t="s">
        <v>74</v>
      </c>
      <c r="AY782" s="253" t="s">
        <v>148</v>
      </c>
    </row>
    <row r="783" s="15" customFormat="1">
      <c r="A783" s="15"/>
      <c r="B783" s="254"/>
      <c r="C783" s="255"/>
      <c r="D783" s="234" t="s">
        <v>156</v>
      </c>
      <c r="E783" s="256" t="s">
        <v>1</v>
      </c>
      <c r="F783" s="257" t="s">
        <v>162</v>
      </c>
      <c r="G783" s="255"/>
      <c r="H783" s="258">
        <v>16.5</v>
      </c>
      <c r="I783" s="259"/>
      <c r="J783" s="255"/>
      <c r="K783" s="255"/>
      <c r="L783" s="260"/>
      <c r="M783" s="261"/>
      <c r="N783" s="262"/>
      <c r="O783" s="262"/>
      <c r="P783" s="262"/>
      <c r="Q783" s="262"/>
      <c r="R783" s="262"/>
      <c r="S783" s="262"/>
      <c r="T783" s="263"/>
      <c r="U783" s="15"/>
      <c r="V783" s="15"/>
      <c r="W783" s="15"/>
      <c r="X783" s="15"/>
      <c r="Y783" s="15"/>
      <c r="Z783" s="15"/>
      <c r="AA783" s="15"/>
      <c r="AB783" s="15"/>
      <c r="AC783" s="15"/>
      <c r="AD783" s="15"/>
      <c r="AE783" s="15"/>
      <c r="AT783" s="264" t="s">
        <v>156</v>
      </c>
      <c r="AU783" s="264" t="s">
        <v>84</v>
      </c>
      <c r="AV783" s="15" t="s">
        <v>155</v>
      </c>
      <c r="AW783" s="15" t="s">
        <v>30</v>
      </c>
      <c r="AX783" s="15" t="s">
        <v>82</v>
      </c>
      <c r="AY783" s="264" t="s">
        <v>148</v>
      </c>
    </row>
    <row r="784" s="2" customFormat="1" ht="24.15" customHeight="1">
      <c r="A784" s="39"/>
      <c r="B784" s="40"/>
      <c r="C784" s="219" t="s">
        <v>721</v>
      </c>
      <c r="D784" s="219" t="s">
        <v>151</v>
      </c>
      <c r="E784" s="220" t="s">
        <v>722</v>
      </c>
      <c r="F784" s="221" t="s">
        <v>723</v>
      </c>
      <c r="G784" s="222" t="s">
        <v>295</v>
      </c>
      <c r="H784" s="223">
        <v>14.4</v>
      </c>
      <c r="I784" s="224"/>
      <c r="J784" s="225">
        <f>ROUND(I784*H784,2)</f>
        <v>0</v>
      </c>
      <c r="K784" s="221" t="s">
        <v>33</v>
      </c>
      <c r="L784" s="45"/>
      <c r="M784" s="226" t="s">
        <v>1</v>
      </c>
      <c r="N784" s="227" t="s">
        <v>39</v>
      </c>
      <c r="O784" s="92"/>
      <c r="P784" s="228">
        <f>O784*H784</f>
        <v>0</v>
      </c>
      <c r="Q784" s="228">
        <v>0</v>
      </c>
      <c r="R784" s="228">
        <f>Q784*H784</f>
        <v>0</v>
      </c>
      <c r="S784" s="228">
        <v>0.033000000000000002</v>
      </c>
      <c r="T784" s="229">
        <f>S784*H784</f>
        <v>0.47520000000000001</v>
      </c>
      <c r="U784" s="39"/>
      <c r="V784" s="39"/>
      <c r="W784" s="39"/>
      <c r="X784" s="39"/>
      <c r="Y784" s="39"/>
      <c r="Z784" s="39"/>
      <c r="AA784" s="39"/>
      <c r="AB784" s="39"/>
      <c r="AC784" s="39"/>
      <c r="AD784" s="39"/>
      <c r="AE784" s="39"/>
      <c r="AR784" s="230" t="s">
        <v>155</v>
      </c>
      <c r="AT784" s="230" t="s">
        <v>151</v>
      </c>
      <c r="AU784" s="230" t="s">
        <v>84</v>
      </c>
      <c r="AY784" s="18" t="s">
        <v>148</v>
      </c>
      <c r="BE784" s="231">
        <f>IF(N784="základní",J784,0)</f>
        <v>0</v>
      </c>
      <c r="BF784" s="231">
        <f>IF(N784="snížená",J784,0)</f>
        <v>0</v>
      </c>
      <c r="BG784" s="231">
        <f>IF(N784="zákl. přenesená",J784,0)</f>
        <v>0</v>
      </c>
      <c r="BH784" s="231">
        <f>IF(N784="sníž. přenesená",J784,0)</f>
        <v>0</v>
      </c>
      <c r="BI784" s="231">
        <f>IF(N784="nulová",J784,0)</f>
        <v>0</v>
      </c>
      <c r="BJ784" s="18" t="s">
        <v>82</v>
      </c>
      <c r="BK784" s="231">
        <f>ROUND(I784*H784,2)</f>
        <v>0</v>
      </c>
      <c r="BL784" s="18" t="s">
        <v>155</v>
      </c>
      <c r="BM784" s="230" t="s">
        <v>724</v>
      </c>
    </row>
    <row r="785" s="13" customFormat="1">
      <c r="A785" s="13"/>
      <c r="B785" s="232"/>
      <c r="C785" s="233"/>
      <c r="D785" s="234" t="s">
        <v>156</v>
      </c>
      <c r="E785" s="235" t="s">
        <v>1</v>
      </c>
      <c r="F785" s="236" t="s">
        <v>725</v>
      </c>
      <c r="G785" s="233"/>
      <c r="H785" s="235" t="s">
        <v>1</v>
      </c>
      <c r="I785" s="237"/>
      <c r="J785" s="233"/>
      <c r="K785" s="233"/>
      <c r="L785" s="238"/>
      <c r="M785" s="239"/>
      <c r="N785" s="240"/>
      <c r="O785" s="240"/>
      <c r="P785" s="240"/>
      <c r="Q785" s="240"/>
      <c r="R785" s="240"/>
      <c r="S785" s="240"/>
      <c r="T785" s="241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42" t="s">
        <v>156</v>
      </c>
      <c r="AU785" s="242" t="s">
        <v>84</v>
      </c>
      <c r="AV785" s="13" t="s">
        <v>82</v>
      </c>
      <c r="AW785" s="13" t="s">
        <v>30</v>
      </c>
      <c r="AX785" s="13" t="s">
        <v>74</v>
      </c>
      <c r="AY785" s="242" t="s">
        <v>148</v>
      </c>
    </row>
    <row r="786" s="14" customFormat="1">
      <c r="A786" s="14"/>
      <c r="B786" s="243"/>
      <c r="C786" s="244"/>
      <c r="D786" s="234" t="s">
        <v>156</v>
      </c>
      <c r="E786" s="245" t="s">
        <v>1</v>
      </c>
      <c r="F786" s="246" t="s">
        <v>726</v>
      </c>
      <c r="G786" s="244"/>
      <c r="H786" s="247">
        <v>14.4</v>
      </c>
      <c r="I786" s="248"/>
      <c r="J786" s="244"/>
      <c r="K786" s="244"/>
      <c r="L786" s="249"/>
      <c r="M786" s="250"/>
      <c r="N786" s="251"/>
      <c r="O786" s="251"/>
      <c r="P786" s="251"/>
      <c r="Q786" s="251"/>
      <c r="R786" s="251"/>
      <c r="S786" s="251"/>
      <c r="T786" s="252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3" t="s">
        <v>156</v>
      </c>
      <c r="AU786" s="253" t="s">
        <v>84</v>
      </c>
      <c r="AV786" s="14" t="s">
        <v>84</v>
      </c>
      <c r="AW786" s="14" t="s">
        <v>30</v>
      </c>
      <c r="AX786" s="14" t="s">
        <v>74</v>
      </c>
      <c r="AY786" s="253" t="s">
        <v>148</v>
      </c>
    </row>
    <row r="787" s="15" customFormat="1">
      <c r="A787" s="15"/>
      <c r="B787" s="254"/>
      <c r="C787" s="255"/>
      <c r="D787" s="234" t="s">
        <v>156</v>
      </c>
      <c r="E787" s="256" t="s">
        <v>1</v>
      </c>
      <c r="F787" s="257" t="s">
        <v>162</v>
      </c>
      <c r="G787" s="255"/>
      <c r="H787" s="258">
        <v>14.4</v>
      </c>
      <c r="I787" s="259"/>
      <c r="J787" s="255"/>
      <c r="K787" s="255"/>
      <c r="L787" s="260"/>
      <c r="M787" s="261"/>
      <c r="N787" s="262"/>
      <c r="O787" s="262"/>
      <c r="P787" s="262"/>
      <c r="Q787" s="262"/>
      <c r="R787" s="262"/>
      <c r="S787" s="262"/>
      <c r="T787" s="263"/>
      <c r="U787" s="15"/>
      <c r="V787" s="15"/>
      <c r="W787" s="15"/>
      <c r="X787" s="15"/>
      <c r="Y787" s="15"/>
      <c r="Z787" s="15"/>
      <c r="AA787" s="15"/>
      <c r="AB787" s="15"/>
      <c r="AC787" s="15"/>
      <c r="AD787" s="15"/>
      <c r="AE787" s="15"/>
      <c r="AT787" s="264" t="s">
        <v>156</v>
      </c>
      <c r="AU787" s="264" t="s">
        <v>84</v>
      </c>
      <c r="AV787" s="15" t="s">
        <v>155</v>
      </c>
      <c r="AW787" s="15" t="s">
        <v>30</v>
      </c>
      <c r="AX787" s="15" t="s">
        <v>82</v>
      </c>
      <c r="AY787" s="264" t="s">
        <v>148</v>
      </c>
    </row>
    <row r="788" s="2" customFormat="1" ht="24.15" customHeight="1">
      <c r="A788" s="39"/>
      <c r="B788" s="40"/>
      <c r="C788" s="219" t="s">
        <v>504</v>
      </c>
      <c r="D788" s="219" t="s">
        <v>151</v>
      </c>
      <c r="E788" s="220" t="s">
        <v>727</v>
      </c>
      <c r="F788" s="221" t="s">
        <v>728</v>
      </c>
      <c r="G788" s="222" t="s">
        <v>295</v>
      </c>
      <c r="H788" s="223">
        <v>0.75</v>
      </c>
      <c r="I788" s="224"/>
      <c r="J788" s="225">
        <f>ROUND(I788*H788,2)</f>
        <v>0</v>
      </c>
      <c r="K788" s="221" t="s">
        <v>33</v>
      </c>
      <c r="L788" s="45"/>
      <c r="M788" s="226" t="s">
        <v>1</v>
      </c>
      <c r="N788" s="227" t="s">
        <v>39</v>
      </c>
      <c r="O788" s="92"/>
      <c r="P788" s="228">
        <f>O788*H788</f>
        <v>0</v>
      </c>
      <c r="Q788" s="228">
        <v>0.0014499999999999999</v>
      </c>
      <c r="R788" s="228">
        <f>Q788*H788</f>
        <v>0.0010874999999999999</v>
      </c>
      <c r="S788" s="228">
        <v>0.017000000000000001</v>
      </c>
      <c r="T788" s="229">
        <f>S788*H788</f>
        <v>0.012750000000000001</v>
      </c>
      <c r="U788" s="39"/>
      <c r="V788" s="39"/>
      <c r="W788" s="39"/>
      <c r="X788" s="39"/>
      <c r="Y788" s="39"/>
      <c r="Z788" s="39"/>
      <c r="AA788" s="39"/>
      <c r="AB788" s="39"/>
      <c r="AC788" s="39"/>
      <c r="AD788" s="39"/>
      <c r="AE788" s="39"/>
      <c r="AR788" s="230" t="s">
        <v>155</v>
      </c>
      <c r="AT788" s="230" t="s">
        <v>151</v>
      </c>
      <c r="AU788" s="230" t="s">
        <v>84</v>
      </c>
      <c r="AY788" s="18" t="s">
        <v>148</v>
      </c>
      <c r="BE788" s="231">
        <f>IF(N788="základní",J788,0)</f>
        <v>0</v>
      </c>
      <c r="BF788" s="231">
        <f>IF(N788="snížená",J788,0)</f>
        <v>0</v>
      </c>
      <c r="BG788" s="231">
        <f>IF(N788="zákl. přenesená",J788,0)</f>
        <v>0</v>
      </c>
      <c r="BH788" s="231">
        <f>IF(N788="sníž. přenesená",J788,0)</f>
        <v>0</v>
      </c>
      <c r="BI788" s="231">
        <f>IF(N788="nulová",J788,0)</f>
        <v>0</v>
      </c>
      <c r="BJ788" s="18" t="s">
        <v>82</v>
      </c>
      <c r="BK788" s="231">
        <f>ROUND(I788*H788,2)</f>
        <v>0</v>
      </c>
      <c r="BL788" s="18" t="s">
        <v>155</v>
      </c>
      <c r="BM788" s="230" t="s">
        <v>729</v>
      </c>
    </row>
    <row r="789" s="13" customFormat="1">
      <c r="A789" s="13"/>
      <c r="B789" s="232"/>
      <c r="C789" s="233"/>
      <c r="D789" s="234" t="s">
        <v>156</v>
      </c>
      <c r="E789" s="235" t="s">
        <v>1</v>
      </c>
      <c r="F789" s="236" t="s">
        <v>308</v>
      </c>
      <c r="G789" s="233"/>
      <c r="H789" s="235" t="s">
        <v>1</v>
      </c>
      <c r="I789" s="237"/>
      <c r="J789" s="233"/>
      <c r="K789" s="233"/>
      <c r="L789" s="238"/>
      <c r="M789" s="239"/>
      <c r="N789" s="240"/>
      <c r="O789" s="240"/>
      <c r="P789" s="240"/>
      <c r="Q789" s="240"/>
      <c r="R789" s="240"/>
      <c r="S789" s="240"/>
      <c r="T789" s="241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42" t="s">
        <v>156</v>
      </c>
      <c r="AU789" s="242" t="s">
        <v>84</v>
      </c>
      <c r="AV789" s="13" t="s">
        <v>82</v>
      </c>
      <c r="AW789" s="13" t="s">
        <v>30</v>
      </c>
      <c r="AX789" s="13" t="s">
        <v>74</v>
      </c>
      <c r="AY789" s="242" t="s">
        <v>148</v>
      </c>
    </row>
    <row r="790" s="14" customFormat="1">
      <c r="A790" s="14"/>
      <c r="B790" s="243"/>
      <c r="C790" s="244"/>
      <c r="D790" s="234" t="s">
        <v>156</v>
      </c>
      <c r="E790" s="245" t="s">
        <v>1</v>
      </c>
      <c r="F790" s="246" t="s">
        <v>730</v>
      </c>
      <c r="G790" s="244"/>
      <c r="H790" s="247">
        <v>0.29999999999999999</v>
      </c>
      <c r="I790" s="248"/>
      <c r="J790" s="244"/>
      <c r="K790" s="244"/>
      <c r="L790" s="249"/>
      <c r="M790" s="250"/>
      <c r="N790" s="251"/>
      <c r="O790" s="251"/>
      <c r="P790" s="251"/>
      <c r="Q790" s="251"/>
      <c r="R790" s="251"/>
      <c r="S790" s="251"/>
      <c r="T790" s="252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53" t="s">
        <v>156</v>
      </c>
      <c r="AU790" s="253" t="s">
        <v>84</v>
      </c>
      <c r="AV790" s="14" t="s">
        <v>84</v>
      </c>
      <c r="AW790" s="14" t="s">
        <v>30</v>
      </c>
      <c r="AX790" s="14" t="s">
        <v>74</v>
      </c>
      <c r="AY790" s="253" t="s">
        <v>148</v>
      </c>
    </row>
    <row r="791" s="14" customFormat="1">
      <c r="A791" s="14"/>
      <c r="B791" s="243"/>
      <c r="C791" s="244"/>
      <c r="D791" s="234" t="s">
        <v>156</v>
      </c>
      <c r="E791" s="245" t="s">
        <v>1</v>
      </c>
      <c r="F791" s="246" t="s">
        <v>731</v>
      </c>
      <c r="G791" s="244"/>
      <c r="H791" s="247">
        <v>0.45000000000000001</v>
      </c>
      <c r="I791" s="248"/>
      <c r="J791" s="244"/>
      <c r="K791" s="244"/>
      <c r="L791" s="249"/>
      <c r="M791" s="250"/>
      <c r="N791" s="251"/>
      <c r="O791" s="251"/>
      <c r="P791" s="251"/>
      <c r="Q791" s="251"/>
      <c r="R791" s="251"/>
      <c r="S791" s="251"/>
      <c r="T791" s="252"/>
      <c r="U791" s="14"/>
      <c r="V791" s="14"/>
      <c r="W791" s="14"/>
      <c r="X791" s="14"/>
      <c r="Y791" s="14"/>
      <c r="Z791" s="14"/>
      <c r="AA791" s="14"/>
      <c r="AB791" s="14"/>
      <c r="AC791" s="14"/>
      <c r="AD791" s="14"/>
      <c r="AE791" s="14"/>
      <c r="AT791" s="253" t="s">
        <v>156</v>
      </c>
      <c r="AU791" s="253" t="s">
        <v>84</v>
      </c>
      <c r="AV791" s="14" t="s">
        <v>84</v>
      </c>
      <c r="AW791" s="14" t="s">
        <v>30</v>
      </c>
      <c r="AX791" s="14" t="s">
        <v>74</v>
      </c>
      <c r="AY791" s="253" t="s">
        <v>148</v>
      </c>
    </row>
    <row r="792" s="15" customFormat="1">
      <c r="A792" s="15"/>
      <c r="B792" s="254"/>
      <c r="C792" s="255"/>
      <c r="D792" s="234" t="s">
        <v>156</v>
      </c>
      <c r="E792" s="256" t="s">
        <v>1</v>
      </c>
      <c r="F792" s="257" t="s">
        <v>162</v>
      </c>
      <c r="G792" s="255"/>
      <c r="H792" s="258">
        <v>0.75</v>
      </c>
      <c r="I792" s="259"/>
      <c r="J792" s="255"/>
      <c r="K792" s="255"/>
      <c r="L792" s="260"/>
      <c r="M792" s="261"/>
      <c r="N792" s="262"/>
      <c r="O792" s="262"/>
      <c r="P792" s="262"/>
      <c r="Q792" s="262"/>
      <c r="R792" s="262"/>
      <c r="S792" s="262"/>
      <c r="T792" s="263"/>
      <c r="U792" s="15"/>
      <c r="V792" s="15"/>
      <c r="W792" s="15"/>
      <c r="X792" s="15"/>
      <c r="Y792" s="15"/>
      <c r="Z792" s="15"/>
      <c r="AA792" s="15"/>
      <c r="AB792" s="15"/>
      <c r="AC792" s="15"/>
      <c r="AD792" s="15"/>
      <c r="AE792" s="15"/>
      <c r="AT792" s="264" t="s">
        <v>156</v>
      </c>
      <c r="AU792" s="264" t="s">
        <v>84</v>
      </c>
      <c r="AV792" s="15" t="s">
        <v>155</v>
      </c>
      <c r="AW792" s="15" t="s">
        <v>30</v>
      </c>
      <c r="AX792" s="15" t="s">
        <v>82</v>
      </c>
      <c r="AY792" s="264" t="s">
        <v>148</v>
      </c>
    </row>
    <row r="793" s="2" customFormat="1" ht="24.15" customHeight="1">
      <c r="A793" s="39"/>
      <c r="B793" s="40"/>
      <c r="C793" s="219" t="s">
        <v>732</v>
      </c>
      <c r="D793" s="219" t="s">
        <v>151</v>
      </c>
      <c r="E793" s="220" t="s">
        <v>733</v>
      </c>
      <c r="F793" s="221" t="s">
        <v>734</v>
      </c>
      <c r="G793" s="222" t="s">
        <v>295</v>
      </c>
      <c r="H793" s="223">
        <v>1.2</v>
      </c>
      <c r="I793" s="224"/>
      <c r="J793" s="225">
        <f>ROUND(I793*H793,2)</f>
        <v>0</v>
      </c>
      <c r="K793" s="221" t="s">
        <v>33</v>
      </c>
      <c r="L793" s="45"/>
      <c r="M793" s="226" t="s">
        <v>1</v>
      </c>
      <c r="N793" s="227" t="s">
        <v>39</v>
      </c>
      <c r="O793" s="92"/>
      <c r="P793" s="228">
        <f>O793*H793</f>
        <v>0</v>
      </c>
      <c r="Q793" s="228">
        <v>0.00173</v>
      </c>
      <c r="R793" s="228">
        <f>Q793*H793</f>
        <v>0.0020759999999999997</v>
      </c>
      <c r="S793" s="228">
        <v>0.039</v>
      </c>
      <c r="T793" s="229">
        <f>S793*H793</f>
        <v>0.046800000000000001</v>
      </c>
      <c r="U793" s="39"/>
      <c r="V793" s="39"/>
      <c r="W793" s="39"/>
      <c r="X793" s="39"/>
      <c r="Y793" s="39"/>
      <c r="Z793" s="39"/>
      <c r="AA793" s="39"/>
      <c r="AB793" s="39"/>
      <c r="AC793" s="39"/>
      <c r="AD793" s="39"/>
      <c r="AE793" s="39"/>
      <c r="AR793" s="230" t="s">
        <v>155</v>
      </c>
      <c r="AT793" s="230" t="s">
        <v>151</v>
      </c>
      <c r="AU793" s="230" t="s">
        <v>84</v>
      </c>
      <c r="AY793" s="18" t="s">
        <v>148</v>
      </c>
      <c r="BE793" s="231">
        <f>IF(N793="základní",J793,0)</f>
        <v>0</v>
      </c>
      <c r="BF793" s="231">
        <f>IF(N793="snížená",J793,0)</f>
        <v>0</v>
      </c>
      <c r="BG793" s="231">
        <f>IF(N793="zákl. přenesená",J793,0)</f>
        <v>0</v>
      </c>
      <c r="BH793" s="231">
        <f>IF(N793="sníž. přenesená",J793,0)</f>
        <v>0</v>
      </c>
      <c r="BI793" s="231">
        <f>IF(N793="nulová",J793,0)</f>
        <v>0</v>
      </c>
      <c r="BJ793" s="18" t="s">
        <v>82</v>
      </c>
      <c r="BK793" s="231">
        <f>ROUND(I793*H793,2)</f>
        <v>0</v>
      </c>
      <c r="BL793" s="18" t="s">
        <v>155</v>
      </c>
      <c r="BM793" s="230" t="s">
        <v>735</v>
      </c>
    </row>
    <row r="794" s="13" customFormat="1">
      <c r="A794" s="13"/>
      <c r="B794" s="232"/>
      <c r="C794" s="233"/>
      <c r="D794" s="234" t="s">
        <v>156</v>
      </c>
      <c r="E794" s="235" t="s">
        <v>1</v>
      </c>
      <c r="F794" s="236" t="s">
        <v>308</v>
      </c>
      <c r="G794" s="233"/>
      <c r="H794" s="235" t="s">
        <v>1</v>
      </c>
      <c r="I794" s="237"/>
      <c r="J794" s="233"/>
      <c r="K794" s="233"/>
      <c r="L794" s="238"/>
      <c r="M794" s="239"/>
      <c r="N794" s="240"/>
      <c r="O794" s="240"/>
      <c r="P794" s="240"/>
      <c r="Q794" s="240"/>
      <c r="R794" s="240"/>
      <c r="S794" s="240"/>
      <c r="T794" s="241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42" t="s">
        <v>156</v>
      </c>
      <c r="AU794" s="242" t="s">
        <v>84</v>
      </c>
      <c r="AV794" s="13" t="s">
        <v>82</v>
      </c>
      <c r="AW794" s="13" t="s">
        <v>30</v>
      </c>
      <c r="AX794" s="13" t="s">
        <v>74</v>
      </c>
      <c r="AY794" s="242" t="s">
        <v>148</v>
      </c>
    </row>
    <row r="795" s="14" customFormat="1">
      <c r="A795" s="14"/>
      <c r="B795" s="243"/>
      <c r="C795" s="244"/>
      <c r="D795" s="234" t="s">
        <v>156</v>
      </c>
      <c r="E795" s="245" t="s">
        <v>1</v>
      </c>
      <c r="F795" s="246" t="s">
        <v>736</v>
      </c>
      <c r="G795" s="244"/>
      <c r="H795" s="247">
        <v>0.45000000000000001</v>
      </c>
      <c r="I795" s="248"/>
      <c r="J795" s="244"/>
      <c r="K795" s="244"/>
      <c r="L795" s="249"/>
      <c r="M795" s="250"/>
      <c r="N795" s="251"/>
      <c r="O795" s="251"/>
      <c r="P795" s="251"/>
      <c r="Q795" s="251"/>
      <c r="R795" s="251"/>
      <c r="S795" s="251"/>
      <c r="T795" s="252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3" t="s">
        <v>156</v>
      </c>
      <c r="AU795" s="253" t="s">
        <v>84</v>
      </c>
      <c r="AV795" s="14" t="s">
        <v>84</v>
      </c>
      <c r="AW795" s="14" t="s">
        <v>30</v>
      </c>
      <c r="AX795" s="14" t="s">
        <v>74</v>
      </c>
      <c r="AY795" s="253" t="s">
        <v>148</v>
      </c>
    </row>
    <row r="796" s="14" customFormat="1">
      <c r="A796" s="14"/>
      <c r="B796" s="243"/>
      <c r="C796" s="244"/>
      <c r="D796" s="234" t="s">
        <v>156</v>
      </c>
      <c r="E796" s="245" t="s">
        <v>1</v>
      </c>
      <c r="F796" s="246" t="s">
        <v>731</v>
      </c>
      <c r="G796" s="244"/>
      <c r="H796" s="247">
        <v>0.45000000000000001</v>
      </c>
      <c r="I796" s="248"/>
      <c r="J796" s="244"/>
      <c r="K796" s="244"/>
      <c r="L796" s="249"/>
      <c r="M796" s="250"/>
      <c r="N796" s="251"/>
      <c r="O796" s="251"/>
      <c r="P796" s="251"/>
      <c r="Q796" s="251"/>
      <c r="R796" s="251"/>
      <c r="S796" s="251"/>
      <c r="T796" s="252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3" t="s">
        <v>156</v>
      </c>
      <c r="AU796" s="253" t="s">
        <v>84</v>
      </c>
      <c r="AV796" s="14" t="s">
        <v>84</v>
      </c>
      <c r="AW796" s="14" t="s">
        <v>30</v>
      </c>
      <c r="AX796" s="14" t="s">
        <v>74</v>
      </c>
      <c r="AY796" s="253" t="s">
        <v>148</v>
      </c>
    </row>
    <row r="797" s="14" customFormat="1">
      <c r="A797" s="14"/>
      <c r="B797" s="243"/>
      <c r="C797" s="244"/>
      <c r="D797" s="234" t="s">
        <v>156</v>
      </c>
      <c r="E797" s="245" t="s">
        <v>1</v>
      </c>
      <c r="F797" s="246" t="s">
        <v>737</v>
      </c>
      <c r="G797" s="244"/>
      <c r="H797" s="247">
        <v>0.29999999999999999</v>
      </c>
      <c r="I797" s="248"/>
      <c r="J797" s="244"/>
      <c r="K797" s="244"/>
      <c r="L797" s="249"/>
      <c r="M797" s="250"/>
      <c r="N797" s="251"/>
      <c r="O797" s="251"/>
      <c r="P797" s="251"/>
      <c r="Q797" s="251"/>
      <c r="R797" s="251"/>
      <c r="S797" s="251"/>
      <c r="T797" s="252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53" t="s">
        <v>156</v>
      </c>
      <c r="AU797" s="253" t="s">
        <v>84</v>
      </c>
      <c r="AV797" s="14" t="s">
        <v>84</v>
      </c>
      <c r="AW797" s="14" t="s">
        <v>30</v>
      </c>
      <c r="AX797" s="14" t="s">
        <v>74</v>
      </c>
      <c r="AY797" s="253" t="s">
        <v>148</v>
      </c>
    </row>
    <row r="798" s="15" customFormat="1">
      <c r="A798" s="15"/>
      <c r="B798" s="254"/>
      <c r="C798" s="255"/>
      <c r="D798" s="234" t="s">
        <v>156</v>
      </c>
      <c r="E798" s="256" t="s">
        <v>1</v>
      </c>
      <c r="F798" s="257" t="s">
        <v>162</v>
      </c>
      <c r="G798" s="255"/>
      <c r="H798" s="258">
        <v>1.2</v>
      </c>
      <c r="I798" s="259"/>
      <c r="J798" s="255"/>
      <c r="K798" s="255"/>
      <c r="L798" s="260"/>
      <c r="M798" s="261"/>
      <c r="N798" s="262"/>
      <c r="O798" s="262"/>
      <c r="P798" s="262"/>
      <c r="Q798" s="262"/>
      <c r="R798" s="262"/>
      <c r="S798" s="262"/>
      <c r="T798" s="263"/>
      <c r="U798" s="15"/>
      <c r="V798" s="15"/>
      <c r="W798" s="15"/>
      <c r="X798" s="15"/>
      <c r="Y798" s="15"/>
      <c r="Z798" s="15"/>
      <c r="AA798" s="15"/>
      <c r="AB798" s="15"/>
      <c r="AC798" s="15"/>
      <c r="AD798" s="15"/>
      <c r="AE798" s="15"/>
      <c r="AT798" s="264" t="s">
        <v>156</v>
      </c>
      <c r="AU798" s="264" t="s">
        <v>84</v>
      </c>
      <c r="AV798" s="15" t="s">
        <v>155</v>
      </c>
      <c r="AW798" s="15" t="s">
        <v>30</v>
      </c>
      <c r="AX798" s="15" t="s">
        <v>82</v>
      </c>
      <c r="AY798" s="264" t="s">
        <v>148</v>
      </c>
    </row>
    <row r="799" s="2" customFormat="1" ht="37.8" customHeight="1">
      <c r="A799" s="39"/>
      <c r="B799" s="40"/>
      <c r="C799" s="219" t="s">
        <v>509</v>
      </c>
      <c r="D799" s="219" t="s">
        <v>151</v>
      </c>
      <c r="E799" s="220" t="s">
        <v>738</v>
      </c>
      <c r="F799" s="221" t="s">
        <v>739</v>
      </c>
      <c r="G799" s="222" t="s">
        <v>154</v>
      </c>
      <c r="H799" s="223">
        <v>38.520000000000003</v>
      </c>
      <c r="I799" s="224"/>
      <c r="J799" s="225">
        <f>ROUND(I799*H799,2)</f>
        <v>0</v>
      </c>
      <c r="K799" s="221" t="s">
        <v>33</v>
      </c>
      <c r="L799" s="45"/>
      <c r="M799" s="226" t="s">
        <v>1</v>
      </c>
      <c r="N799" s="227" t="s">
        <v>39</v>
      </c>
      <c r="O799" s="92"/>
      <c r="P799" s="228">
        <f>O799*H799</f>
        <v>0</v>
      </c>
      <c r="Q799" s="228">
        <v>0</v>
      </c>
      <c r="R799" s="228">
        <f>Q799*H799</f>
        <v>0</v>
      </c>
      <c r="S799" s="228">
        <v>0.01</v>
      </c>
      <c r="T799" s="229">
        <f>S799*H799</f>
        <v>0.38520000000000004</v>
      </c>
      <c r="U799" s="39"/>
      <c r="V799" s="39"/>
      <c r="W799" s="39"/>
      <c r="X799" s="39"/>
      <c r="Y799" s="39"/>
      <c r="Z799" s="39"/>
      <c r="AA799" s="39"/>
      <c r="AB799" s="39"/>
      <c r="AC799" s="39"/>
      <c r="AD799" s="39"/>
      <c r="AE799" s="39"/>
      <c r="AR799" s="230" t="s">
        <v>155</v>
      </c>
      <c r="AT799" s="230" t="s">
        <v>151</v>
      </c>
      <c r="AU799" s="230" t="s">
        <v>84</v>
      </c>
      <c r="AY799" s="18" t="s">
        <v>148</v>
      </c>
      <c r="BE799" s="231">
        <f>IF(N799="základní",J799,0)</f>
        <v>0</v>
      </c>
      <c r="BF799" s="231">
        <f>IF(N799="snížená",J799,0)</f>
        <v>0</v>
      </c>
      <c r="BG799" s="231">
        <f>IF(N799="zákl. přenesená",J799,0)</f>
        <v>0</v>
      </c>
      <c r="BH799" s="231">
        <f>IF(N799="sníž. přenesená",J799,0)</f>
        <v>0</v>
      </c>
      <c r="BI799" s="231">
        <f>IF(N799="nulová",J799,0)</f>
        <v>0</v>
      </c>
      <c r="BJ799" s="18" t="s">
        <v>82</v>
      </c>
      <c r="BK799" s="231">
        <f>ROUND(I799*H799,2)</f>
        <v>0</v>
      </c>
      <c r="BL799" s="18" t="s">
        <v>155</v>
      </c>
      <c r="BM799" s="230" t="s">
        <v>740</v>
      </c>
    </row>
    <row r="800" s="13" customFormat="1">
      <c r="A800" s="13"/>
      <c r="B800" s="232"/>
      <c r="C800" s="233"/>
      <c r="D800" s="234" t="s">
        <v>156</v>
      </c>
      <c r="E800" s="235" t="s">
        <v>1</v>
      </c>
      <c r="F800" s="236" t="s">
        <v>741</v>
      </c>
      <c r="G800" s="233"/>
      <c r="H800" s="235" t="s">
        <v>1</v>
      </c>
      <c r="I800" s="237"/>
      <c r="J800" s="233"/>
      <c r="K800" s="233"/>
      <c r="L800" s="238"/>
      <c r="M800" s="239"/>
      <c r="N800" s="240"/>
      <c r="O800" s="240"/>
      <c r="P800" s="240"/>
      <c r="Q800" s="240"/>
      <c r="R800" s="240"/>
      <c r="S800" s="240"/>
      <c r="T800" s="241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42" t="s">
        <v>156</v>
      </c>
      <c r="AU800" s="242" t="s">
        <v>84</v>
      </c>
      <c r="AV800" s="13" t="s">
        <v>82</v>
      </c>
      <c r="AW800" s="13" t="s">
        <v>30</v>
      </c>
      <c r="AX800" s="13" t="s">
        <v>74</v>
      </c>
      <c r="AY800" s="242" t="s">
        <v>148</v>
      </c>
    </row>
    <row r="801" s="14" customFormat="1">
      <c r="A801" s="14"/>
      <c r="B801" s="243"/>
      <c r="C801" s="244"/>
      <c r="D801" s="234" t="s">
        <v>156</v>
      </c>
      <c r="E801" s="245" t="s">
        <v>1</v>
      </c>
      <c r="F801" s="246" t="s">
        <v>316</v>
      </c>
      <c r="G801" s="244"/>
      <c r="H801" s="247">
        <v>7.9000000000000004</v>
      </c>
      <c r="I801" s="248"/>
      <c r="J801" s="244"/>
      <c r="K801" s="244"/>
      <c r="L801" s="249"/>
      <c r="M801" s="250"/>
      <c r="N801" s="251"/>
      <c r="O801" s="251"/>
      <c r="P801" s="251"/>
      <c r="Q801" s="251"/>
      <c r="R801" s="251"/>
      <c r="S801" s="251"/>
      <c r="T801" s="252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3" t="s">
        <v>156</v>
      </c>
      <c r="AU801" s="253" t="s">
        <v>84</v>
      </c>
      <c r="AV801" s="14" t="s">
        <v>84</v>
      </c>
      <c r="AW801" s="14" t="s">
        <v>30</v>
      </c>
      <c r="AX801" s="14" t="s">
        <v>74</v>
      </c>
      <c r="AY801" s="253" t="s">
        <v>148</v>
      </c>
    </row>
    <row r="802" s="13" customFormat="1">
      <c r="A802" s="13"/>
      <c r="B802" s="232"/>
      <c r="C802" s="233"/>
      <c r="D802" s="234" t="s">
        <v>156</v>
      </c>
      <c r="E802" s="235" t="s">
        <v>1</v>
      </c>
      <c r="F802" s="236" t="s">
        <v>317</v>
      </c>
      <c r="G802" s="233"/>
      <c r="H802" s="235" t="s">
        <v>1</v>
      </c>
      <c r="I802" s="237"/>
      <c r="J802" s="233"/>
      <c r="K802" s="233"/>
      <c r="L802" s="238"/>
      <c r="M802" s="239"/>
      <c r="N802" s="240"/>
      <c r="O802" s="240"/>
      <c r="P802" s="240"/>
      <c r="Q802" s="240"/>
      <c r="R802" s="240"/>
      <c r="S802" s="240"/>
      <c r="T802" s="241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42" t="s">
        <v>156</v>
      </c>
      <c r="AU802" s="242" t="s">
        <v>84</v>
      </c>
      <c r="AV802" s="13" t="s">
        <v>82</v>
      </c>
      <c r="AW802" s="13" t="s">
        <v>30</v>
      </c>
      <c r="AX802" s="13" t="s">
        <v>74</v>
      </c>
      <c r="AY802" s="242" t="s">
        <v>148</v>
      </c>
    </row>
    <row r="803" s="14" customFormat="1">
      <c r="A803" s="14"/>
      <c r="B803" s="243"/>
      <c r="C803" s="244"/>
      <c r="D803" s="234" t="s">
        <v>156</v>
      </c>
      <c r="E803" s="245" t="s">
        <v>1</v>
      </c>
      <c r="F803" s="246" t="s">
        <v>318</v>
      </c>
      <c r="G803" s="244"/>
      <c r="H803" s="247">
        <v>14.9</v>
      </c>
      <c r="I803" s="248"/>
      <c r="J803" s="244"/>
      <c r="K803" s="244"/>
      <c r="L803" s="249"/>
      <c r="M803" s="250"/>
      <c r="N803" s="251"/>
      <c r="O803" s="251"/>
      <c r="P803" s="251"/>
      <c r="Q803" s="251"/>
      <c r="R803" s="251"/>
      <c r="S803" s="251"/>
      <c r="T803" s="252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3" t="s">
        <v>156</v>
      </c>
      <c r="AU803" s="253" t="s">
        <v>84</v>
      </c>
      <c r="AV803" s="14" t="s">
        <v>84</v>
      </c>
      <c r="AW803" s="14" t="s">
        <v>30</v>
      </c>
      <c r="AX803" s="14" t="s">
        <v>74</v>
      </c>
      <c r="AY803" s="253" t="s">
        <v>148</v>
      </c>
    </row>
    <row r="804" s="16" customFormat="1">
      <c r="A804" s="16"/>
      <c r="B804" s="265"/>
      <c r="C804" s="266"/>
      <c r="D804" s="234" t="s">
        <v>156</v>
      </c>
      <c r="E804" s="267" t="s">
        <v>1</v>
      </c>
      <c r="F804" s="268" t="s">
        <v>178</v>
      </c>
      <c r="G804" s="266"/>
      <c r="H804" s="269">
        <v>22.800000000000001</v>
      </c>
      <c r="I804" s="270"/>
      <c r="J804" s="266"/>
      <c r="K804" s="266"/>
      <c r="L804" s="271"/>
      <c r="M804" s="272"/>
      <c r="N804" s="273"/>
      <c r="O804" s="273"/>
      <c r="P804" s="273"/>
      <c r="Q804" s="273"/>
      <c r="R804" s="273"/>
      <c r="S804" s="273"/>
      <c r="T804" s="274"/>
      <c r="U804" s="16"/>
      <c r="V804" s="16"/>
      <c r="W804" s="16"/>
      <c r="X804" s="16"/>
      <c r="Y804" s="16"/>
      <c r="Z804" s="16"/>
      <c r="AA804" s="16"/>
      <c r="AB804" s="16"/>
      <c r="AC804" s="16"/>
      <c r="AD804" s="16"/>
      <c r="AE804" s="16"/>
      <c r="AT804" s="275" t="s">
        <v>156</v>
      </c>
      <c r="AU804" s="275" t="s">
        <v>84</v>
      </c>
      <c r="AV804" s="16" t="s">
        <v>149</v>
      </c>
      <c r="AW804" s="16" t="s">
        <v>30</v>
      </c>
      <c r="AX804" s="16" t="s">
        <v>74</v>
      </c>
      <c r="AY804" s="275" t="s">
        <v>148</v>
      </c>
    </row>
    <row r="805" s="13" customFormat="1">
      <c r="A805" s="13"/>
      <c r="B805" s="232"/>
      <c r="C805" s="233"/>
      <c r="D805" s="234" t="s">
        <v>156</v>
      </c>
      <c r="E805" s="235" t="s">
        <v>1</v>
      </c>
      <c r="F805" s="236" t="s">
        <v>319</v>
      </c>
      <c r="G805" s="233"/>
      <c r="H805" s="235" t="s">
        <v>1</v>
      </c>
      <c r="I805" s="237"/>
      <c r="J805" s="233"/>
      <c r="K805" s="233"/>
      <c r="L805" s="238"/>
      <c r="M805" s="239"/>
      <c r="N805" s="240"/>
      <c r="O805" s="240"/>
      <c r="P805" s="240"/>
      <c r="Q805" s="240"/>
      <c r="R805" s="240"/>
      <c r="S805" s="240"/>
      <c r="T805" s="241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42" t="s">
        <v>156</v>
      </c>
      <c r="AU805" s="242" t="s">
        <v>84</v>
      </c>
      <c r="AV805" s="13" t="s">
        <v>82</v>
      </c>
      <c r="AW805" s="13" t="s">
        <v>30</v>
      </c>
      <c r="AX805" s="13" t="s">
        <v>74</v>
      </c>
      <c r="AY805" s="242" t="s">
        <v>148</v>
      </c>
    </row>
    <row r="806" s="14" customFormat="1">
      <c r="A806" s="14"/>
      <c r="B806" s="243"/>
      <c r="C806" s="244"/>
      <c r="D806" s="234" t="s">
        <v>156</v>
      </c>
      <c r="E806" s="245" t="s">
        <v>1</v>
      </c>
      <c r="F806" s="246" t="s">
        <v>320</v>
      </c>
      <c r="G806" s="244"/>
      <c r="H806" s="247">
        <v>15.720000000000001</v>
      </c>
      <c r="I806" s="248"/>
      <c r="J806" s="244"/>
      <c r="K806" s="244"/>
      <c r="L806" s="249"/>
      <c r="M806" s="250"/>
      <c r="N806" s="251"/>
      <c r="O806" s="251"/>
      <c r="P806" s="251"/>
      <c r="Q806" s="251"/>
      <c r="R806" s="251"/>
      <c r="S806" s="251"/>
      <c r="T806" s="252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53" t="s">
        <v>156</v>
      </c>
      <c r="AU806" s="253" t="s">
        <v>84</v>
      </c>
      <c r="AV806" s="14" t="s">
        <v>84</v>
      </c>
      <c r="AW806" s="14" t="s">
        <v>30</v>
      </c>
      <c r="AX806" s="14" t="s">
        <v>74</v>
      </c>
      <c r="AY806" s="253" t="s">
        <v>148</v>
      </c>
    </row>
    <row r="807" s="15" customFormat="1">
      <c r="A807" s="15"/>
      <c r="B807" s="254"/>
      <c r="C807" s="255"/>
      <c r="D807" s="234" t="s">
        <v>156</v>
      </c>
      <c r="E807" s="256" t="s">
        <v>1</v>
      </c>
      <c r="F807" s="257" t="s">
        <v>162</v>
      </c>
      <c r="G807" s="255"/>
      <c r="H807" s="258">
        <v>38.520000000000003</v>
      </c>
      <c r="I807" s="259"/>
      <c r="J807" s="255"/>
      <c r="K807" s="255"/>
      <c r="L807" s="260"/>
      <c r="M807" s="261"/>
      <c r="N807" s="262"/>
      <c r="O807" s="262"/>
      <c r="P807" s="262"/>
      <c r="Q807" s="262"/>
      <c r="R807" s="262"/>
      <c r="S807" s="262"/>
      <c r="T807" s="263"/>
      <c r="U807" s="15"/>
      <c r="V807" s="15"/>
      <c r="W807" s="15"/>
      <c r="X807" s="15"/>
      <c r="Y807" s="15"/>
      <c r="Z807" s="15"/>
      <c r="AA807" s="15"/>
      <c r="AB807" s="15"/>
      <c r="AC807" s="15"/>
      <c r="AD807" s="15"/>
      <c r="AE807" s="15"/>
      <c r="AT807" s="264" t="s">
        <v>156</v>
      </c>
      <c r="AU807" s="264" t="s">
        <v>84</v>
      </c>
      <c r="AV807" s="15" t="s">
        <v>155</v>
      </c>
      <c r="AW807" s="15" t="s">
        <v>30</v>
      </c>
      <c r="AX807" s="15" t="s">
        <v>82</v>
      </c>
      <c r="AY807" s="264" t="s">
        <v>148</v>
      </c>
    </row>
    <row r="808" s="2" customFormat="1" ht="37.8" customHeight="1">
      <c r="A808" s="39"/>
      <c r="B808" s="40"/>
      <c r="C808" s="219" t="s">
        <v>742</v>
      </c>
      <c r="D808" s="219" t="s">
        <v>151</v>
      </c>
      <c r="E808" s="220" t="s">
        <v>743</v>
      </c>
      <c r="F808" s="221" t="s">
        <v>744</v>
      </c>
      <c r="G808" s="222" t="s">
        <v>154</v>
      </c>
      <c r="H808" s="223">
        <v>160.946</v>
      </c>
      <c r="I808" s="224"/>
      <c r="J808" s="225">
        <f>ROUND(I808*H808,2)</f>
        <v>0</v>
      </c>
      <c r="K808" s="221" t="s">
        <v>33</v>
      </c>
      <c r="L808" s="45"/>
      <c r="M808" s="226" t="s">
        <v>1</v>
      </c>
      <c r="N808" s="227" t="s">
        <v>39</v>
      </c>
      <c r="O808" s="92"/>
      <c r="P808" s="228">
        <f>O808*H808</f>
        <v>0</v>
      </c>
      <c r="Q808" s="228">
        <v>0</v>
      </c>
      <c r="R808" s="228">
        <f>Q808*H808</f>
        <v>0</v>
      </c>
      <c r="S808" s="228">
        <v>0.01</v>
      </c>
      <c r="T808" s="229">
        <f>S808*H808</f>
        <v>1.6094600000000001</v>
      </c>
      <c r="U808" s="39"/>
      <c r="V808" s="39"/>
      <c r="W808" s="39"/>
      <c r="X808" s="39"/>
      <c r="Y808" s="39"/>
      <c r="Z808" s="39"/>
      <c r="AA808" s="39"/>
      <c r="AB808" s="39"/>
      <c r="AC808" s="39"/>
      <c r="AD808" s="39"/>
      <c r="AE808" s="39"/>
      <c r="AR808" s="230" t="s">
        <v>155</v>
      </c>
      <c r="AT808" s="230" t="s">
        <v>151</v>
      </c>
      <c r="AU808" s="230" t="s">
        <v>84</v>
      </c>
      <c r="AY808" s="18" t="s">
        <v>148</v>
      </c>
      <c r="BE808" s="231">
        <f>IF(N808="základní",J808,0)</f>
        <v>0</v>
      </c>
      <c r="BF808" s="231">
        <f>IF(N808="snížená",J808,0)</f>
        <v>0</v>
      </c>
      <c r="BG808" s="231">
        <f>IF(N808="zákl. přenesená",J808,0)</f>
        <v>0</v>
      </c>
      <c r="BH808" s="231">
        <f>IF(N808="sníž. přenesená",J808,0)</f>
        <v>0</v>
      </c>
      <c r="BI808" s="231">
        <f>IF(N808="nulová",J808,0)</f>
        <v>0</v>
      </c>
      <c r="BJ808" s="18" t="s">
        <v>82</v>
      </c>
      <c r="BK808" s="231">
        <f>ROUND(I808*H808,2)</f>
        <v>0</v>
      </c>
      <c r="BL808" s="18" t="s">
        <v>155</v>
      </c>
      <c r="BM808" s="230" t="s">
        <v>745</v>
      </c>
    </row>
    <row r="809" s="13" customFormat="1">
      <c r="A809" s="13"/>
      <c r="B809" s="232"/>
      <c r="C809" s="233"/>
      <c r="D809" s="234" t="s">
        <v>156</v>
      </c>
      <c r="E809" s="235" t="s">
        <v>1</v>
      </c>
      <c r="F809" s="236" t="s">
        <v>395</v>
      </c>
      <c r="G809" s="233"/>
      <c r="H809" s="235" t="s">
        <v>1</v>
      </c>
      <c r="I809" s="237"/>
      <c r="J809" s="233"/>
      <c r="K809" s="233"/>
      <c r="L809" s="238"/>
      <c r="M809" s="239"/>
      <c r="N809" s="240"/>
      <c r="O809" s="240"/>
      <c r="P809" s="240"/>
      <c r="Q809" s="240"/>
      <c r="R809" s="240"/>
      <c r="S809" s="240"/>
      <c r="T809" s="241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42" t="s">
        <v>156</v>
      </c>
      <c r="AU809" s="242" t="s">
        <v>84</v>
      </c>
      <c r="AV809" s="13" t="s">
        <v>82</v>
      </c>
      <c r="AW809" s="13" t="s">
        <v>30</v>
      </c>
      <c r="AX809" s="13" t="s">
        <v>74</v>
      </c>
      <c r="AY809" s="242" t="s">
        <v>148</v>
      </c>
    </row>
    <row r="810" s="14" customFormat="1">
      <c r="A810" s="14"/>
      <c r="B810" s="243"/>
      <c r="C810" s="244"/>
      <c r="D810" s="234" t="s">
        <v>156</v>
      </c>
      <c r="E810" s="245" t="s">
        <v>1</v>
      </c>
      <c r="F810" s="246" t="s">
        <v>396</v>
      </c>
      <c r="G810" s="244"/>
      <c r="H810" s="247">
        <v>46.134</v>
      </c>
      <c r="I810" s="248"/>
      <c r="J810" s="244"/>
      <c r="K810" s="244"/>
      <c r="L810" s="249"/>
      <c r="M810" s="250"/>
      <c r="N810" s="251"/>
      <c r="O810" s="251"/>
      <c r="P810" s="251"/>
      <c r="Q810" s="251"/>
      <c r="R810" s="251"/>
      <c r="S810" s="251"/>
      <c r="T810" s="252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53" t="s">
        <v>156</v>
      </c>
      <c r="AU810" s="253" t="s">
        <v>84</v>
      </c>
      <c r="AV810" s="14" t="s">
        <v>84</v>
      </c>
      <c r="AW810" s="14" t="s">
        <v>30</v>
      </c>
      <c r="AX810" s="14" t="s">
        <v>74</v>
      </c>
      <c r="AY810" s="253" t="s">
        <v>148</v>
      </c>
    </row>
    <row r="811" s="14" customFormat="1">
      <c r="A811" s="14"/>
      <c r="B811" s="243"/>
      <c r="C811" s="244"/>
      <c r="D811" s="234" t="s">
        <v>156</v>
      </c>
      <c r="E811" s="245" t="s">
        <v>1</v>
      </c>
      <c r="F811" s="246" t="s">
        <v>397</v>
      </c>
      <c r="G811" s="244"/>
      <c r="H811" s="247">
        <v>38.875</v>
      </c>
      <c r="I811" s="248"/>
      <c r="J811" s="244"/>
      <c r="K811" s="244"/>
      <c r="L811" s="249"/>
      <c r="M811" s="250"/>
      <c r="N811" s="251"/>
      <c r="O811" s="251"/>
      <c r="P811" s="251"/>
      <c r="Q811" s="251"/>
      <c r="R811" s="251"/>
      <c r="S811" s="251"/>
      <c r="T811" s="252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53" t="s">
        <v>156</v>
      </c>
      <c r="AU811" s="253" t="s">
        <v>84</v>
      </c>
      <c r="AV811" s="14" t="s">
        <v>84</v>
      </c>
      <c r="AW811" s="14" t="s">
        <v>30</v>
      </c>
      <c r="AX811" s="14" t="s">
        <v>74</v>
      </c>
      <c r="AY811" s="253" t="s">
        <v>148</v>
      </c>
    </row>
    <row r="812" s="14" customFormat="1">
      <c r="A812" s="14"/>
      <c r="B812" s="243"/>
      <c r="C812" s="244"/>
      <c r="D812" s="234" t="s">
        <v>156</v>
      </c>
      <c r="E812" s="245" t="s">
        <v>1</v>
      </c>
      <c r="F812" s="246" t="s">
        <v>398</v>
      </c>
      <c r="G812" s="244"/>
      <c r="H812" s="247">
        <v>80.334999999999994</v>
      </c>
      <c r="I812" s="248"/>
      <c r="J812" s="244"/>
      <c r="K812" s="244"/>
      <c r="L812" s="249"/>
      <c r="M812" s="250"/>
      <c r="N812" s="251"/>
      <c r="O812" s="251"/>
      <c r="P812" s="251"/>
      <c r="Q812" s="251"/>
      <c r="R812" s="251"/>
      <c r="S812" s="251"/>
      <c r="T812" s="252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3" t="s">
        <v>156</v>
      </c>
      <c r="AU812" s="253" t="s">
        <v>84</v>
      </c>
      <c r="AV812" s="14" t="s">
        <v>84</v>
      </c>
      <c r="AW812" s="14" t="s">
        <v>30</v>
      </c>
      <c r="AX812" s="14" t="s">
        <v>74</v>
      </c>
      <c r="AY812" s="253" t="s">
        <v>148</v>
      </c>
    </row>
    <row r="813" s="14" customFormat="1">
      <c r="A813" s="14"/>
      <c r="B813" s="243"/>
      <c r="C813" s="244"/>
      <c r="D813" s="234" t="s">
        <v>156</v>
      </c>
      <c r="E813" s="245" t="s">
        <v>1</v>
      </c>
      <c r="F813" s="246" t="s">
        <v>399</v>
      </c>
      <c r="G813" s="244"/>
      <c r="H813" s="247">
        <v>-9.8279999999999994</v>
      </c>
      <c r="I813" s="248"/>
      <c r="J813" s="244"/>
      <c r="K813" s="244"/>
      <c r="L813" s="249"/>
      <c r="M813" s="250"/>
      <c r="N813" s="251"/>
      <c r="O813" s="251"/>
      <c r="P813" s="251"/>
      <c r="Q813" s="251"/>
      <c r="R813" s="251"/>
      <c r="S813" s="251"/>
      <c r="T813" s="252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3" t="s">
        <v>156</v>
      </c>
      <c r="AU813" s="253" t="s">
        <v>84</v>
      </c>
      <c r="AV813" s="14" t="s">
        <v>84</v>
      </c>
      <c r="AW813" s="14" t="s">
        <v>30</v>
      </c>
      <c r="AX813" s="14" t="s">
        <v>74</v>
      </c>
      <c r="AY813" s="253" t="s">
        <v>148</v>
      </c>
    </row>
    <row r="814" s="14" customFormat="1">
      <c r="A814" s="14"/>
      <c r="B814" s="243"/>
      <c r="C814" s="244"/>
      <c r="D814" s="234" t="s">
        <v>156</v>
      </c>
      <c r="E814" s="245" t="s">
        <v>1</v>
      </c>
      <c r="F814" s="246" t="s">
        <v>400</v>
      </c>
      <c r="G814" s="244"/>
      <c r="H814" s="247">
        <v>5.4299999999999997</v>
      </c>
      <c r="I814" s="248"/>
      <c r="J814" s="244"/>
      <c r="K814" s="244"/>
      <c r="L814" s="249"/>
      <c r="M814" s="250"/>
      <c r="N814" s="251"/>
      <c r="O814" s="251"/>
      <c r="P814" s="251"/>
      <c r="Q814" s="251"/>
      <c r="R814" s="251"/>
      <c r="S814" s="251"/>
      <c r="T814" s="252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3" t="s">
        <v>156</v>
      </c>
      <c r="AU814" s="253" t="s">
        <v>84</v>
      </c>
      <c r="AV814" s="14" t="s">
        <v>84</v>
      </c>
      <c r="AW814" s="14" t="s">
        <v>30</v>
      </c>
      <c r="AX814" s="14" t="s">
        <v>74</v>
      </c>
      <c r="AY814" s="253" t="s">
        <v>148</v>
      </c>
    </row>
    <row r="815" s="15" customFormat="1">
      <c r="A815" s="15"/>
      <c r="B815" s="254"/>
      <c r="C815" s="255"/>
      <c r="D815" s="234" t="s">
        <v>156</v>
      </c>
      <c r="E815" s="256" t="s">
        <v>1</v>
      </c>
      <c r="F815" s="257" t="s">
        <v>162</v>
      </c>
      <c r="G815" s="255"/>
      <c r="H815" s="258">
        <v>160.946</v>
      </c>
      <c r="I815" s="259"/>
      <c r="J815" s="255"/>
      <c r="K815" s="255"/>
      <c r="L815" s="260"/>
      <c r="M815" s="261"/>
      <c r="N815" s="262"/>
      <c r="O815" s="262"/>
      <c r="P815" s="262"/>
      <c r="Q815" s="262"/>
      <c r="R815" s="262"/>
      <c r="S815" s="262"/>
      <c r="T815" s="263"/>
      <c r="U815" s="15"/>
      <c r="V815" s="15"/>
      <c r="W815" s="15"/>
      <c r="X815" s="15"/>
      <c r="Y815" s="15"/>
      <c r="Z815" s="15"/>
      <c r="AA815" s="15"/>
      <c r="AB815" s="15"/>
      <c r="AC815" s="15"/>
      <c r="AD815" s="15"/>
      <c r="AE815" s="15"/>
      <c r="AT815" s="264" t="s">
        <v>156</v>
      </c>
      <c r="AU815" s="264" t="s">
        <v>84</v>
      </c>
      <c r="AV815" s="15" t="s">
        <v>155</v>
      </c>
      <c r="AW815" s="15" t="s">
        <v>30</v>
      </c>
      <c r="AX815" s="15" t="s">
        <v>82</v>
      </c>
      <c r="AY815" s="264" t="s">
        <v>148</v>
      </c>
    </row>
    <row r="816" s="2" customFormat="1" ht="37.8" customHeight="1">
      <c r="A816" s="39"/>
      <c r="B816" s="40"/>
      <c r="C816" s="219" t="s">
        <v>514</v>
      </c>
      <c r="D816" s="219" t="s">
        <v>151</v>
      </c>
      <c r="E816" s="220" t="s">
        <v>743</v>
      </c>
      <c r="F816" s="221" t="s">
        <v>744</v>
      </c>
      <c r="G816" s="222" t="s">
        <v>154</v>
      </c>
      <c r="H816" s="223">
        <v>226.839</v>
      </c>
      <c r="I816" s="224"/>
      <c r="J816" s="225">
        <f>ROUND(I816*H816,2)</f>
        <v>0</v>
      </c>
      <c r="K816" s="221" t="s">
        <v>33</v>
      </c>
      <c r="L816" s="45"/>
      <c r="M816" s="226" t="s">
        <v>1</v>
      </c>
      <c r="N816" s="227" t="s">
        <v>39</v>
      </c>
      <c r="O816" s="92"/>
      <c r="P816" s="228">
        <f>O816*H816</f>
        <v>0</v>
      </c>
      <c r="Q816" s="228">
        <v>0</v>
      </c>
      <c r="R816" s="228">
        <f>Q816*H816</f>
        <v>0</v>
      </c>
      <c r="S816" s="228">
        <v>0.01</v>
      </c>
      <c r="T816" s="229">
        <f>S816*H816</f>
        <v>2.2683900000000001</v>
      </c>
      <c r="U816" s="39"/>
      <c r="V816" s="39"/>
      <c r="W816" s="39"/>
      <c r="X816" s="39"/>
      <c r="Y816" s="39"/>
      <c r="Z816" s="39"/>
      <c r="AA816" s="39"/>
      <c r="AB816" s="39"/>
      <c r="AC816" s="39"/>
      <c r="AD816" s="39"/>
      <c r="AE816" s="39"/>
      <c r="AR816" s="230" t="s">
        <v>155</v>
      </c>
      <c r="AT816" s="230" t="s">
        <v>151</v>
      </c>
      <c r="AU816" s="230" t="s">
        <v>84</v>
      </c>
      <c r="AY816" s="18" t="s">
        <v>148</v>
      </c>
      <c r="BE816" s="231">
        <f>IF(N816="základní",J816,0)</f>
        <v>0</v>
      </c>
      <c r="BF816" s="231">
        <f>IF(N816="snížená",J816,0)</f>
        <v>0</v>
      </c>
      <c r="BG816" s="231">
        <f>IF(N816="zákl. přenesená",J816,0)</f>
        <v>0</v>
      </c>
      <c r="BH816" s="231">
        <f>IF(N816="sníž. přenesená",J816,0)</f>
        <v>0</v>
      </c>
      <c r="BI816" s="231">
        <f>IF(N816="nulová",J816,0)</f>
        <v>0</v>
      </c>
      <c r="BJ816" s="18" t="s">
        <v>82</v>
      </c>
      <c r="BK816" s="231">
        <f>ROUND(I816*H816,2)</f>
        <v>0</v>
      </c>
      <c r="BL816" s="18" t="s">
        <v>155</v>
      </c>
      <c r="BM816" s="230" t="s">
        <v>746</v>
      </c>
    </row>
    <row r="817" s="13" customFormat="1">
      <c r="A817" s="13"/>
      <c r="B817" s="232"/>
      <c r="C817" s="233"/>
      <c r="D817" s="234" t="s">
        <v>156</v>
      </c>
      <c r="E817" s="235" t="s">
        <v>1</v>
      </c>
      <c r="F817" s="236" t="s">
        <v>401</v>
      </c>
      <c r="G817" s="233"/>
      <c r="H817" s="235" t="s">
        <v>1</v>
      </c>
      <c r="I817" s="237"/>
      <c r="J817" s="233"/>
      <c r="K817" s="233"/>
      <c r="L817" s="238"/>
      <c r="M817" s="239"/>
      <c r="N817" s="240"/>
      <c r="O817" s="240"/>
      <c r="P817" s="240"/>
      <c r="Q817" s="240"/>
      <c r="R817" s="240"/>
      <c r="S817" s="240"/>
      <c r="T817" s="241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42" t="s">
        <v>156</v>
      </c>
      <c r="AU817" s="242" t="s">
        <v>84</v>
      </c>
      <c r="AV817" s="13" t="s">
        <v>82</v>
      </c>
      <c r="AW817" s="13" t="s">
        <v>30</v>
      </c>
      <c r="AX817" s="13" t="s">
        <v>74</v>
      </c>
      <c r="AY817" s="242" t="s">
        <v>148</v>
      </c>
    </row>
    <row r="818" s="14" customFormat="1">
      <c r="A818" s="14"/>
      <c r="B818" s="243"/>
      <c r="C818" s="244"/>
      <c r="D818" s="234" t="s">
        <v>156</v>
      </c>
      <c r="E818" s="245" t="s">
        <v>1</v>
      </c>
      <c r="F818" s="246" t="s">
        <v>339</v>
      </c>
      <c r="G818" s="244"/>
      <c r="H818" s="247">
        <v>44.942</v>
      </c>
      <c r="I818" s="248"/>
      <c r="J818" s="244"/>
      <c r="K818" s="244"/>
      <c r="L818" s="249"/>
      <c r="M818" s="250"/>
      <c r="N818" s="251"/>
      <c r="O818" s="251"/>
      <c r="P818" s="251"/>
      <c r="Q818" s="251"/>
      <c r="R818" s="251"/>
      <c r="S818" s="251"/>
      <c r="T818" s="252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3" t="s">
        <v>156</v>
      </c>
      <c r="AU818" s="253" t="s">
        <v>84</v>
      </c>
      <c r="AV818" s="14" t="s">
        <v>84</v>
      </c>
      <c r="AW818" s="14" t="s">
        <v>30</v>
      </c>
      <c r="AX818" s="14" t="s">
        <v>74</v>
      </c>
      <c r="AY818" s="253" t="s">
        <v>148</v>
      </c>
    </row>
    <row r="819" s="14" customFormat="1">
      <c r="A819" s="14"/>
      <c r="B819" s="243"/>
      <c r="C819" s="244"/>
      <c r="D819" s="234" t="s">
        <v>156</v>
      </c>
      <c r="E819" s="245" t="s">
        <v>1</v>
      </c>
      <c r="F819" s="246" t="s">
        <v>340</v>
      </c>
      <c r="G819" s="244"/>
      <c r="H819" s="247">
        <v>-1.875</v>
      </c>
      <c r="I819" s="248"/>
      <c r="J819" s="244"/>
      <c r="K819" s="244"/>
      <c r="L819" s="249"/>
      <c r="M819" s="250"/>
      <c r="N819" s="251"/>
      <c r="O819" s="251"/>
      <c r="P819" s="251"/>
      <c r="Q819" s="251"/>
      <c r="R819" s="251"/>
      <c r="S819" s="251"/>
      <c r="T819" s="252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3" t="s">
        <v>156</v>
      </c>
      <c r="AU819" s="253" t="s">
        <v>84</v>
      </c>
      <c r="AV819" s="14" t="s">
        <v>84</v>
      </c>
      <c r="AW819" s="14" t="s">
        <v>30</v>
      </c>
      <c r="AX819" s="14" t="s">
        <v>74</v>
      </c>
      <c r="AY819" s="253" t="s">
        <v>148</v>
      </c>
    </row>
    <row r="820" s="14" customFormat="1">
      <c r="A820" s="14"/>
      <c r="B820" s="243"/>
      <c r="C820" s="244"/>
      <c r="D820" s="234" t="s">
        <v>156</v>
      </c>
      <c r="E820" s="245" t="s">
        <v>1</v>
      </c>
      <c r="F820" s="246" t="s">
        <v>402</v>
      </c>
      <c r="G820" s="244"/>
      <c r="H820" s="247">
        <v>76.081999999999994</v>
      </c>
      <c r="I820" s="248"/>
      <c r="J820" s="244"/>
      <c r="K820" s="244"/>
      <c r="L820" s="249"/>
      <c r="M820" s="250"/>
      <c r="N820" s="251"/>
      <c r="O820" s="251"/>
      <c r="P820" s="251"/>
      <c r="Q820" s="251"/>
      <c r="R820" s="251"/>
      <c r="S820" s="251"/>
      <c r="T820" s="252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3" t="s">
        <v>156</v>
      </c>
      <c r="AU820" s="253" t="s">
        <v>84</v>
      </c>
      <c r="AV820" s="14" t="s">
        <v>84</v>
      </c>
      <c r="AW820" s="14" t="s">
        <v>30</v>
      </c>
      <c r="AX820" s="14" t="s">
        <v>74</v>
      </c>
      <c r="AY820" s="253" t="s">
        <v>148</v>
      </c>
    </row>
    <row r="821" s="14" customFormat="1">
      <c r="A821" s="14"/>
      <c r="B821" s="243"/>
      <c r="C821" s="244"/>
      <c r="D821" s="234" t="s">
        <v>156</v>
      </c>
      <c r="E821" s="245" t="s">
        <v>1</v>
      </c>
      <c r="F821" s="246" t="s">
        <v>403</v>
      </c>
      <c r="G821" s="244"/>
      <c r="H821" s="247">
        <v>-8.7910000000000004</v>
      </c>
      <c r="I821" s="248"/>
      <c r="J821" s="244"/>
      <c r="K821" s="244"/>
      <c r="L821" s="249"/>
      <c r="M821" s="250"/>
      <c r="N821" s="251"/>
      <c r="O821" s="251"/>
      <c r="P821" s="251"/>
      <c r="Q821" s="251"/>
      <c r="R821" s="251"/>
      <c r="S821" s="251"/>
      <c r="T821" s="252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53" t="s">
        <v>156</v>
      </c>
      <c r="AU821" s="253" t="s">
        <v>84</v>
      </c>
      <c r="AV821" s="14" t="s">
        <v>84</v>
      </c>
      <c r="AW821" s="14" t="s">
        <v>30</v>
      </c>
      <c r="AX821" s="14" t="s">
        <v>74</v>
      </c>
      <c r="AY821" s="253" t="s">
        <v>148</v>
      </c>
    </row>
    <row r="822" s="16" customFormat="1">
      <c r="A822" s="16"/>
      <c r="B822" s="265"/>
      <c r="C822" s="266"/>
      <c r="D822" s="234" t="s">
        <v>156</v>
      </c>
      <c r="E822" s="267" t="s">
        <v>1</v>
      </c>
      <c r="F822" s="268" t="s">
        <v>178</v>
      </c>
      <c r="G822" s="266"/>
      <c r="H822" s="269">
        <v>110.358</v>
      </c>
      <c r="I822" s="270"/>
      <c r="J822" s="266"/>
      <c r="K822" s="266"/>
      <c r="L822" s="271"/>
      <c r="M822" s="272"/>
      <c r="N822" s="273"/>
      <c r="O822" s="273"/>
      <c r="P822" s="273"/>
      <c r="Q822" s="273"/>
      <c r="R822" s="273"/>
      <c r="S822" s="273"/>
      <c r="T822" s="274"/>
      <c r="U822" s="16"/>
      <c r="V822" s="16"/>
      <c r="W822" s="16"/>
      <c r="X822" s="16"/>
      <c r="Y822" s="16"/>
      <c r="Z822" s="16"/>
      <c r="AA822" s="16"/>
      <c r="AB822" s="16"/>
      <c r="AC822" s="16"/>
      <c r="AD822" s="16"/>
      <c r="AE822" s="16"/>
      <c r="AT822" s="275" t="s">
        <v>156</v>
      </c>
      <c r="AU822" s="275" t="s">
        <v>84</v>
      </c>
      <c r="AV822" s="16" t="s">
        <v>149</v>
      </c>
      <c r="AW822" s="16" t="s">
        <v>30</v>
      </c>
      <c r="AX822" s="16" t="s">
        <v>74</v>
      </c>
      <c r="AY822" s="275" t="s">
        <v>148</v>
      </c>
    </row>
    <row r="823" s="13" customFormat="1">
      <c r="A823" s="13"/>
      <c r="B823" s="232"/>
      <c r="C823" s="233"/>
      <c r="D823" s="234" t="s">
        <v>156</v>
      </c>
      <c r="E823" s="235" t="s">
        <v>1</v>
      </c>
      <c r="F823" s="236" t="s">
        <v>404</v>
      </c>
      <c r="G823" s="233"/>
      <c r="H823" s="235" t="s">
        <v>1</v>
      </c>
      <c r="I823" s="237"/>
      <c r="J823" s="233"/>
      <c r="K823" s="233"/>
      <c r="L823" s="238"/>
      <c r="M823" s="239"/>
      <c r="N823" s="240"/>
      <c r="O823" s="240"/>
      <c r="P823" s="240"/>
      <c r="Q823" s="240"/>
      <c r="R823" s="240"/>
      <c r="S823" s="240"/>
      <c r="T823" s="241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42" t="s">
        <v>156</v>
      </c>
      <c r="AU823" s="242" t="s">
        <v>84</v>
      </c>
      <c r="AV823" s="13" t="s">
        <v>82</v>
      </c>
      <c r="AW823" s="13" t="s">
        <v>30</v>
      </c>
      <c r="AX823" s="13" t="s">
        <v>74</v>
      </c>
      <c r="AY823" s="242" t="s">
        <v>148</v>
      </c>
    </row>
    <row r="824" s="14" customFormat="1">
      <c r="A824" s="14"/>
      <c r="B824" s="243"/>
      <c r="C824" s="244"/>
      <c r="D824" s="234" t="s">
        <v>156</v>
      </c>
      <c r="E824" s="245" t="s">
        <v>1</v>
      </c>
      <c r="F824" s="246" t="s">
        <v>405</v>
      </c>
      <c r="G824" s="244"/>
      <c r="H824" s="247">
        <v>47.838999999999999</v>
      </c>
      <c r="I824" s="248"/>
      <c r="J824" s="244"/>
      <c r="K824" s="244"/>
      <c r="L824" s="249"/>
      <c r="M824" s="250"/>
      <c r="N824" s="251"/>
      <c r="O824" s="251"/>
      <c r="P824" s="251"/>
      <c r="Q824" s="251"/>
      <c r="R824" s="251"/>
      <c r="S824" s="251"/>
      <c r="T824" s="252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3" t="s">
        <v>156</v>
      </c>
      <c r="AU824" s="253" t="s">
        <v>84</v>
      </c>
      <c r="AV824" s="14" t="s">
        <v>84</v>
      </c>
      <c r="AW824" s="14" t="s">
        <v>30</v>
      </c>
      <c r="AX824" s="14" t="s">
        <v>74</v>
      </c>
      <c r="AY824" s="253" t="s">
        <v>148</v>
      </c>
    </row>
    <row r="825" s="14" customFormat="1">
      <c r="A825" s="14"/>
      <c r="B825" s="243"/>
      <c r="C825" s="244"/>
      <c r="D825" s="234" t="s">
        <v>156</v>
      </c>
      <c r="E825" s="245" t="s">
        <v>1</v>
      </c>
      <c r="F825" s="246" t="s">
        <v>406</v>
      </c>
      <c r="G825" s="244"/>
      <c r="H825" s="247">
        <v>77.433000000000007</v>
      </c>
      <c r="I825" s="248"/>
      <c r="J825" s="244"/>
      <c r="K825" s="244"/>
      <c r="L825" s="249"/>
      <c r="M825" s="250"/>
      <c r="N825" s="251"/>
      <c r="O825" s="251"/>
      <c r="P825" s="251"/>
      <c r="Q825" s="251"/>
      <c r="R825" s="251"/>
      <c r="S825" s="251"/>
      <c r="T825" s="252"/>
      <c r="U825" s="14"/>
      <c r="V825" s="14"/>
      <c r="W825" s="14"/>
      <c r="X825" s="14"/>
      <c r="Y825" s="14"/>
      <c r="Z825" s="14"/>
      <c r="AA825" s="14"/>
      <c r="AB825" s="14"/>
      <c r="AC825" s="14"/>
      <c r="AD825" s="14"/>
      <c r="AE825" s="14"/>
      <c r="AT825" s="253" t="s">
        <v>156</v>
      </c>
      <c r="AU825" s="253" t="s">
        <v>84</v>
      </c>
      <c r="AV825" s="14" t="s">
        <v>84</v>
      </c>
      <c r="AW825" s="14" t="s">
        <v>30</v>
      </c>
      <c r="AX825" s="14" t="s">
        <v>74</v>
      </c>
      <c r="AY825" s="253" t="s">
        <v>148</v>
      </c>
    </row>
    <row r="826" s="14" customFormat="1">
      <c r="A826" s="14"/>
      <c r="B826" s="243"/>
      <c r="C826" s="244"/>
      <c r="D826" s="234" t="s">
        <v>156</v>
      </c>
      <c r="E826" s="245" t="s">
        <v>1</v>
      </c>
      <c r="F826" s="246" t="s">
        <v>403</v>
      </c>
      <c r="G826" s="244"/>
      <c r="H826" s="247">
        <v>-8.7910000000000004</v>
      </c>
      <c r="I826" s="248"/>
      <c r="J826" s="244"/>
      <c r="K826" s="244"/>
      <c r="L826" s="249"/>
      <c r="M826" s="250"/>
      <c r="N826" s="251"/>
      <c r="O826" s="251"/>
      <c r="P826" s="251"/>
      <c r="Q826" s="251"/>
      <c r="R826" s="251"/>
      <c r="S826" s="251"/>
      <c r="T826" s="252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53" t="s">
        <v>156</v>
      </c>
      <c r="AU826" s="253" t="s">
        <v>84</v>
      </c>
      <c r="AV826" s="14" t="s">
        <v>84</v>
      </c>
      <c r="AW826" s="14" t="s">
        <v>30</v>
      </c>
      <c r="AX826" s="14" t="s">
        <v>74</v>
      </c>
      <c r="AY826" s="253" t="s">
        <v>148</v>
      </c>
    </row>
    <row r="827" s="16" customFormat="1">
      <c r="A827" s="16"/>
      <c r="B827" s="265"/>
      <c r="C827" s="266"/>
      <c r="D827" s="234" t="s">
        <v>156</v>
      </c>
      <c r="E827" s="267" t="s">
        <v>1</v>
      </c>
      <c r="F827" s="268" t="s">
        <v>178</v>
      </c>
      <c r="G827" s="266"/>
      <c r="H827" s="269">
        <v>116.48100000000001</v>
      </c>
      <c r="I827" s="270"/>
      <c r="J827" s="266"/>
      <c r="K827" s="266"/>
      <c r="L827" s="271"/>
      <c r="M827" s="272"/>
      <c r="N827" s="273"/>
      <c r="O827" s="273"/>
      <c r="P827" s="273"/>
      <c r="Q827" s="273"/>
      <c r="R827" s="273"/>
      <c r="S827" s="273"/>
      <c r="T827" s="274"/>
      <c r="U827" s="16"/>
      <c r="V827" s="16"/>
      <c r="W827" s="16"/>
      <c r="X827" s="16"/>
      <c r="Y827" s="16"/>
      <c r="Z827" s="16"/>
      <c r="AA827" s="16"/>
      <c r="AB827" s="16"/>
      <c r="AC827" s="16"/>
      <c r="AD827" s="16"/>
      <c r="AE827" s="16"/>
      <c r="AT827" s="275" t="s">
        <v>156</v>
      </c>
      <c r="AU827" s="275" t="s">
        <v>84</v>
      </c>
      <c r="AV827" s="16" t="s">
        <v>149</v>
      </c>
      <c r="AW827" s="16" t="s">
        <v>30</v>
      </c>
      <c r="AX827" s="16" t="s">
        <v>74</v>
      </c>
      <c r="AY827" s="275" t="s">
        <v>148</v>
      </c>
    </row>
    <row r="828" s="15" customFormat="1">
      <c r="A828" s="15"/>
      <c r="B828" s="254"/>
      <c r="C828" s="255"/>
      <c r="D828" s="234" t="s">
        <v>156</v>
      </c>
      <c r="E828" s="256" t="s">
        <v>1</v>
      </c>
      <c r="F828" s="257" t="s">
        <v>162</v>
      </c>
      <c r="G828" s="255"/>
      <c r="H828" s="258">
        <v>226.839</v>
      </c>
      <c r="I828" s="259"/>
      <c r="J828" s="255"/>
      <c r="K828" s="255"/>
      <c r="L828" s="260"/>
      <c r="M828" s="261"/>
      <c r="N828" s="262"/>
      <c r="O828" s="262"/>
      <c r="P828" s="262"/>
      <c r="Q828" s="262"/>
      <c r="R828" s="262"/>
      <c r="S828" s="262"/>
      <c r="T828" s="263"/>
      <c r="U828" s="15"/>
      <c r="V828" s="15"/>
      <c r="W828" s="15"/>
      <c r="X828" s="15"/>
      <c r="Y828" s="15"/>
      <c r="Z828" s="15"/>
      <c r="AA828" s="15"/>
      <c r="AB828" s="15"/>
      <c r="AC828" s="15"/>
      <c r="AD828" s="15"/>
      <c r="AE828" s="15"/>
      <c r="AT828" s="264" t="s">
        <v>156</v>
      </c>
      <c r="AU828" s="264" t="s">
        <v>84</v>
      </c>
      <c r="AV828" s="15" t="s">
        <v>155</v>
      </c>
      <c r="AW828" s="15" t="s">
        <v>30</v>
      </c>
      <c r="AX828" s="15" t="s">
        <v>82</v>
      </c>
      <c r="AY828" s="264" t="s">
        <v>148</v>
      </c>
    </row>
    <row r="829" s="2" customFormat="1" ht="37.8" customHeight="1">
      <c r="A829" s="39"/>
      <c r="B829" s="40"/>
      <c r="C829" s="219" t="s">
        <v>747</v>
      </c>
      <c r="D829" s="219" t="s">
        <v>151</v>
      </c>
      <c r="E829" s="220" t="s">
        <v>748</v>
      </c>
      <c r="F829" s="221" t="s">
        <v>749</v>
      </c>
      <c r="G829" s="222" t="s">
        <v>154</v>
      </c>
      <c r="H829" s="223">
        <v>18</v>
      </c>
      <c r="I829" s="224"/>
      <c r="J829" s="225">
        <f>ROUND(I829*H829,2)</f>
        <v>0</v>
      </c>
      <c r="K829" s="221" t="s">
        <v>33</v>
      </c>
      <c r="L829" s="45"/>
      <c r="M829" s="226" t="s">
        <v>1</v>
      </c>
      <c r="N829" s="227" t="s">
        <v>39</v>
      </c>
      <c r="O829" s="92"/>
      <c r="P829" s="228">
        <f>O829*H829</f>
        <v>0</v>
      </c>
      <c r="Q829" s="228">
        <v>0</v>
      </c>
      <c r="R829" s="228">
        <f>Q829*H829</f>
        <v>0</v>
      </c>
      <c r="S829" s="228">
        <v>0.058999999999999997</v>
      </c>
      <c r="T829" s="229">
        <f>S829*H829</f>
        <v>1.0619999999999998</v>
      </c>
      <c r="U829" s="39"/>
      <c r="V829" s="39"/>
      <c r="W829" s="39"/>
      <c r="X829" s="39"/>
      <c r="Y829" s="39"/>
      <c r="Z829" s="39"/>
      <c r="AA829" s="39"/>
      <c r="AB829" s="39"/>
      <c r="AC829" s="39"/>
      <c r="AD829" s="39"/>
      <c r="AE829" s="39"/>
      <c r="AR829" s="230" t="s">
        <v>155</v>
      </c>
      <c r="AT829" s="230" t="s">
        <v>151</v>
      </c>
      <c r="AU829" s="230" t="s">
        <v>84</v>
      </c>
      <c r="AY829" s="18" t="s">
        <v>148</v>
      </c>
      <c r="BE829" s="231">
        <f>IF(N829="základní",J829,0)</f>
        <v>0</v>
      </c>
      <c r="BF829" s="231">
        <f>IF(N829="snížená",J829,0)</f>
        <v>0</v>
      </c>
      <c r="BG829" s="231">
        <f>IF(N829="zákl. přenesená",J829,0)</f>
        <v>0</v>
      </c>
      <c r="BH829" s="231">
        <f>IF(N829="sníž. přenesená",J829,0)</f>
        <v>0</v>
      </c>
      <c r="BI829" s="231">
        <f>IF(N829="nulová",J829,0)</f>
        <v>0</v>
      </c>
      <c r="BJ829" s="18" t="s">
        <v>82</v>
      </c>
      <c r="BK829" s="231">
        <f>ROUND(I829*H829,2)</f>
        <v>0</v>
      </c>
      <c r="BL829" s="18" t="s">
        <v>155</v>
      </c>
      <c r="BM829" s="230" t="s">
        <v>750</v>
      </c>
    </row>
    <row r="830" s="2" customFormat="1" ht="24.15" customHeight="1">
      <c r="A830" s="39"/>
      <c r="B830" s="40"/>
      <c r="C830" s="219" t="s">
        <v>520</v>
      </c>
      <c r="D830" s="219" t="s">
        <v>151</v>
      </c>
      <c r="E830" s="220" t="s">
        <v>751</v>
      </c>
      <c r="F830" s="221" t="s">
        <v>752</v>
      </c>
      <c r="G830" s="222" t="s">
        <v>154</v>
      </c>
      <c r="H830" s="223">
        <v>155.05000000000001</v>
      </c>
      <c r="I830" s="224"/>
      <c r="J830" s="225">
        <f>ROUND(I830*H830,2)</f>
        <v>0</v>
      </c>
      <c r="K830" s="221" t="s">
        <v>33</v>
      </c>
      <c r="L830" s="45"/>
      <c r="M830" s="226" t="s">
        <v>1</v>
      </c>
      <c r="N830" s="227" t="s">
        <v>39</v>
      </c>
      <c r="O830" s="92"/>
      <c r="P830" s="228">
        <f>O830*H830</f>
        <v>0</v>
      </c>
      <c r="Q830" s="228">
        <v>0</v>
      </c>
      <c r="R830" s="228">
        <f>Q830*H830</f>
        <v>0</v>
      </c>
      <c r="S830" s="228">
        <v>0.068000000000000005</v>
      </c>
      <c r="T830" s="229">
        <f>S830*H830</f>
        <v>10.543400000000002</v>
      </c>
      <c r="U830" s="39"/>
      <c r="V830" s="39"/>
      <c r="W830" s="39"/>
      <c r="X830" s="39"/>
      <c r="Y830" s="39"/>
      <c r="Z830" s="39"/>
      <c r="AA830" s="39"/>
      <c r="AB830" s="39"/>
      <c r="AC830" s="39"/>
      <c r="AD830" s="39"/>
      <c r="AE830" s="39"/>
      <c r="AR830" s="230" t="s">
        <v>155</v>
      </c>
      <c r="AT830" s="230" t="s">
        <v>151</v>
      </c>
      <c r="AU830" s="230" t="s">
        <v>84</v>
      </c>
      <c r="AY830" s="18" t="s">
        <v>148</v>
      </c>
      <c r="BE830" s="231">
        <f>IF(N830="základní",J830,0)</f>
        <v>0</v>
      </c>
      <c r="BF830" s="231">
        <f>IF(N830="snížená",J830,0)</f>
        <v>0</v>
      </c>
      <c r="BG830" s="231">
        <f>IF(N830="zákl. přenesená",J830,0)</f>
        <v>0</v>
      </c>
      <c r="BH830" s="231">
        <f>IF(N830="sníž. přenesená",J830,0)</f>
        <v>0</v>
      </c>
      <c r="BI830" s="231">
        <f>IF(N830="nulová",J830,0)</f>
        <v>0</v>
      </c>
      <c r="BJ830" s="18" t="s">
        <v>82</v>
      </c>
      <c r="BK830" s="231">
        <f>ROUND(I830*H830,2)</f>
        <v>0</v>
      </c>
      <c r="BL830" s="18" t="s">
        <v>155</v>
      </c>
      <c r="BM830" s="230" t="s">
        <v>753</v>
      </c>
    </row>
    <row r="831" s="13" customFormat="1">
      <c r="A831" s="13"/>
      <c r="B831" s="232"/>
      <c r="C831" s="233"/>
      <c r="D831" s="234" t="s">
        <v>156</v>
      </c>
      <c r="E831" s="235" t="s">
        <v>1</v>
      </c>
      <c r="F831" s="236" t="s">
        <v>754</v>
      </c>
      <c r="G831" s="233"/>
      <c r="H831" s="235" t="s">
        <v>1</v>
      </c>
      <c r="I831" s="237"/>
      <c r="J831" s="233"/>
      <c r="K831" s="233"/>
      <c r="L831" s="238"/>
      <c r="M831" s="239"/>
      <c r="N831" s="240"/>
      <c r="O831" s="240"/>
      <c r="P831" s="240"/>
      <c r="Q831" s="240"/>
      <c r="R831" s="240"/>
      <c r="S831" s="240"/>
      <c r="T831" s="241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42" t="s">
        <v>156</v>
      </c>
      <c r="AU831" s="242" t="s">
        <v>84</v>
      </c>
      <c r="AV831" s="13" t="s">
        <v>82</v>
      </c>
      <c r="AW831" s="13" t="s">
        <v>30</v>
      </c>
      <c r="AX831" s="13" t="s">
        <v>74</v>
      </c>
      <c r="AY831" s="242" t="s">
        <v>148</v>
      </c>
    </row>
    <row r="832" s="14" customFormat="1">
      <c r="A832" s="14"/>
      <c r="B832" s="243"/>
      <c r="C832" s="244"/>
      <c r="D832" s="234" t="s">
        <v>156</v>
      </c>
      <c r="E832" s="245" t="s">
        <v>1</v>
      </c>
      <c r="F832" s="246" t="s">
        <v>755</v>
      </c>
      <c r="G832" s="244"/>
      <c r="H832" s="247">
        <v>26.260000000000002</v>
      </c>
      <c r="I832" s="248"/>
      <c r="J832" s="244"/>
      <c r="K832" s="244"/>
      <c r="L832" s="249"/>
      <c r="M832" s="250"/>
      <c r="N832" s="251"/>
      <c r="O832" s="251"/>
      <c r="P832" s="251"/>
      <c r="Q832" s="251"/>
      <c r="R832" s="251"/>
      <c r="S832" s="251"/>
      <c r="T832" s="252"/>
      <c r="U832" s="14"/>
      <c r="V832" s="14"/>
      <c r="W832" s="14"/>
      <c r="X832" s="14"/>
      <c r="Y832" s="14"/>
      <c r="Z832" s="14"/>
      <c r="AA832" s="14"/>
      <c r="AB832" s="14"/>
      <c r="AC832" s="14"/>
      <c r="AD832" s="14"/>
      <c r="AE832" s="14"/>
      <c r="AT832" s="253" t="s">
        <v>156</v>
      </c>
      <c r="AU832" s="253" t="s">
        <v>84</v>
      </c>
      <c r="AV832" s="14" t="s">
        <v>84</v>
      </c>
      <c r="AW832" s="14" t="s">
        <v>30</v>
      </c>
      <c r="AX832" s="14" t="s">
        <v>74</v>
      </c>
      <c r="AY832" s="253" t="s">
        <v>148</v>
      </c>
    </row>
    <row r="833" s="14" customFormat="1">
      <c r="A833" s="14"/>
      <c r="B833" s="243"/>
      <c r="C833" s="244"/>
      <c r="D833" s="234" t="s">
        <v>156</v>
      </c>
      <c r="E833" s="245" t="s">
        <v>1</v>
      </c>
      <c r="F833" s="246" t="s">
        <v>756</v>
      </c>
      <c r="G833" s="244"/>
      <c r="H833" s="247">
        <v>5.415</v>
      </c>
      <c r="I833" s="248"/>
      <c r="J833" s="244"/>
      <c r="K833" s="244"/>
      <c r="L833" s="249"/>
      <c r="M833" s="250"/>
      <c r="N833" s="251"/>
      <c r="O833" s="251"/>
      <c r="P833" s="251"/>
      <c r="Q833" s="251"/>
      <c r="R833" s="251"/>
      <c r="S833" s="251"/>
      <c r="T833" s="252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3" t="s">
        <v>156</v>
      </c>
      <c r="AU833" s="253" t="s">
        <v>84</v>
      </c>
      <c r="AV833" s="14" t="s">
        <v>84</v>
      </c>
      <c r="AW833" s="14" t="s">
        <v>30</v>
      </c>
      <c r="AX833" s="14" t="s">
        <v>74</v>
      </c>
      <c r="AY833" s="253" t="s">
        <v>148</v>
      </c>
    </row>
    <row r="834" s="14" customFormat="1">
      <c r="A834" s="14"/>
      <c r="B834" s="243"/>
      <c r="C834" s="244"/>
      <c r="D834" s="234" t="s">
        <v>156</v>
      </c>
      <c r="E834" s="245" t="s">
        <v>1</v>
      </c>
      <c r="F834" s="246" t="s">
        <v>757</v>
      </c>
      <c r="G834" s="244"/>
      <c r="H834" s="247">
        <v>15.395</v>
      </c>
      <c r="I834" s="248"/>
      <c r="J834" s="244"/>
      <c r="K834" s="244"/>
      <c r="L834" s="249"/>
      <c r="M834" s="250"/>
      <c r="N834" s="251"/>
      <c r="O834" s="251"/>
      <c r="P834" s="251"/>
      <c r="Q834" s="251"/>
      <c r="R834" s="251"/>
      <c r="S834" s="251"/>
      <c r="T834" s="252"/>
      <c r="U834" s="14"/>
      <c r="V834" s="14"/>
      <c r="W834" s="14"/>
      <c r="X834" s="14"/>
      <c r="Y834" s="14"/>
      <c r="Z834" s="14"/>
      <c r="AA834" s="14"/>
      <c r="AB834" s="14"/>
      <c r="AC834" s="14"/>
      <c r="AD834" s="14"/>
      <c r="AE834" s="14"/>
      <c r="AT834" s="253" t="s">
        <v>156</v>
      </c>
      <c r="AU834" s="253" t="s">
        <v>84</v>
      </c>
      <c r="AV834" s="14" t="s">
        <v>84</v>
      </c>
      <c r="AW834" s="14" t="s">
        <v>30</v>
      </c>
      <c r="AX834" s="14" t="s">
        <v>74</v>
      </c>
      <c r="AY834" s="253" t="s">
        <v>148</v>
      </c>
    </row>
    <row r="835" s="14" customFormat="1">
      <c r="A835" s="14"/>
      <c r="B835" s="243"/>
      <c r="C835" s="244"/>
      <c r="D835" s="234" t="s">
        <v>156</v>
      </c>
      <c r="E835" s="245" t="s">
        <v>1</v>
      </c>
      <c r="F835" s="246" t="s">
        <v>758</v>
      </c>
      <c r="G835" s="244"/>
      <c r="H835" s="247">
        <v>18.899999999999999</v>
      </c>
      <c r="I835" s="248"/>
      <c r="J835" s="244"/>
      <c r="K835" s="244"/>
      <c r="L835" s="249"/>
      <c r="M835" s="250"/>
      <c r="N835" s="251"/>
      <c r="O835" s="251"/>
      <c r="P835" s="251"/>
      <c r="Q835" s="251"/>
      <c r="R835" s="251"/>
      <c r="S835" s="251"/>
      <c r="T835" s="252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3" t="s">
        <v>156</v>
      </c>
      <c r="AU835" s="253" t="s">
        <v>84</v>
      </c>
      <c r="AV835" s="14" t="s">
        <v>84</v>
      </c>
      <c r="AW835" s="14" t="s">
        <v>30</v>
      </c>
      <c r="AX835" s="14" t="s">
        <v>74</v>
      </c>
      <c r="AY835" s="253" t="s">
        <v>148</v>
      </c>
    </row>
    <row r="836" s="16" customFormat="1">
      <c r="A836" s="16"/>
      <c r="B836" s="265"/>
      <c r="C836" s="266"/>
      <c r="D836" s="234" t="s">
        <v>156</v>
      </c>
      <c r="E836" s="267" t="s">
        <v>1</v>
      </c>
      <c r="F836" s="268" t="s">
        <v>178</v>
      </c>
      <c r="G836" s="266"/>
      <c r="H836" s="269">
        <v>65.969999999999999</v>
      </c>
      <c r="I836" s="270"/>
      <c r="J836" s="266"/>
      <c r="K836" s="266"/>
      <c r="L836" s="271"/>
      <c r="M836" s="272"/>
      <c r="N836" s="273"/>
      <c r="O836" s="273"/>
      <c r="P836" s="273"/>
      <c r="Q836" s="273"/>
      <c r="R836" s="273"/>
      <c r="S836" s="273"/>
      <c r="T836" s="274"/>
      <c r="U836" s="16"/>
      <c r="V836" s="16"/>
      <c r="W836" s="16"/>
      <c r="X836" s="16"/>
      <c r="Y836" s="16"/>
      <c r="Z836" s="16"/>
      <c r="AA836" s="16"/>
      <c r="AB836" s="16"/>
      <c r="AC836" s="16"/>
      <c r="AD836" s="16"/>
      <c r="AE836" s="16"/>
      <c r="AT836" s="275" t="s">
        <v>156</v>
      </c>
      <c r="AU836" s="275" t="s">
        <v>84</v>
      </c>
      <c r="AV836" s="16" t="s">
        <v>149</v>
      </c>
      <c r="AW836" s="16" t="s">
        <v>30</v>
      </c>
      <c r="AX836" s="16" t="s">
        <v>74</v>
      </c>
      <c r="AY836" s="275" t="s">
        <v>148</v>
      </c>
    </row>
    <row r="837" s="13" customFormat="1">
      <c r="A837" s="13"/>
      <c r="B837" s="232"/>
      <c r="C837" s="233"/>
      <c r="D837" s="234" t="s">
        <v>156</v>
      </c>
      <c r="E837" s="235" t="s">
        <v>1</v>
      </c>
      <c r="F837" s="236" t="s">
        <v>759</v>
      </c>
      <c r="G837" s="233"/>
      <c r="H837" s="235" t="s">
        <v>1</v>
      </c>
      <c r="I837" s="237"/>
      <c r="J837" s="233"/>
      <c r="K837" s="233"/>
      <c r="L837" s="238"/>
      <c r="M837" s="239"/>
      <c r="N837" s="240"/>
      <c r="O837" s="240"/>
      <c r="P837" s="240"/>
      <c r="Q837" s="240"/>
      <c r="R837" s="240"/>
      <c r="S837" s="240"/>
      <c r="T837" s="241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42" t="s">
        <v>156</v>
      </c>
      <c r="AU837" s="242" t="s">
        <v>84</v>
      </c>
      <c r="AV837" s="13" t="s">
        <v>82</v>
      </c>
      <c r="AW837" s="13" t="s">
        <v>30</v>
      </c>
      <c r="AX837" s="13" t="s">
        <v>74</v>
      </c>
      <c r="AY837" s="242" t="s">
        <v>148</v>
      </c>
    </row>
    <row r="838" s="14" customFormat="1">
      <c r="A838" s="14"/>
      <c r="B838" s="243"/>
      <c r="C838" s="244"/>
      <c r="D838" s="234" t="s">
        <v>156</v>
      </c>
      <c r="E838" s="245" t="s">
        <v>1</v>
      </c>
      <c r="F838" s="246" t="s">
        <v>760</v>
      </c>
      <c r="G838" s="244"/>
      <c r="H838" s="247">
        <v>17.837</v>
      </c>
      <c r="I838" s="248"/>
      <c r="J838" s="244"/>
      <c r="K838" s="244"/>
      <c r="L838" s="249"/>
      <c r="M838" s="250"/>
      <c r="N838" s="251"/>
      <c r="O838" s="251"/>
      <c r="P838" s="251"/>
      <c r="Q838" s="251"/>
      <c r="R838" s="251"/>
      <c r="S838" s="251"/>
      <c r="T838" s="252"/>
      <c r="U838" s="14"/>
      <c r="V838" s="14"/>
      <c r="W838" s="14"/>
      <c r="X838" s="14"/>
      <c r="Y838" s="14"/>
      <c r="Z838" s="14"/>
      <c r="AA838" s="14"/>
      <c r="AB838" s="14"/>
      <c r="AC838" s="14"/>
      <c r="AD838" s="14"/>
      <c r="AE838" s="14"/>
      <c r="AT838" s="253" t="s">
        <v>156</v>
      </c>
      <c r="AU838" s="253" t="s">
        <v>84</v>
      </c>
      <c r="AV838" s="14" t="s">
        <v>84</v>
      </c>
      <c r="AW838" s="14" t="s">
        <v>30</v>
      </c>
      <c r="AX838" s="14" t="s">
        <v>74</v>
      </c>
      <c r="AY838" s="253" t="s">
        <v>148</v>
      </c>
    </row>
    <row r="839" s="14" customFormat="1">
      <c r="A839" s="14"/>
      <c r="B839" s="243"/>
      <c r="C839" s="244"/>
      <c r="D839" s="234" t="s">
        <v>156</v>
      </c>
      <c r="E839" s="245" t="s">
        <v>1</v>
      </c>
      <c r="F839" s="246" t="s">
        <v>761</v>
      </c>
      <c r="G839" s="244"/>
      <c r="H839" s="247">
        <v>19.303000000000001</v>
      </c>
      <c r="I839" s="248"/>
      <c r="J839" s="244"/>
      <c r="K839" s="244"/>
      <c r="L839" s="249"/>
      <c r="M839" s="250"/>
      <c r="N839" s="251"/>
      <c r="O839" s="251"/>
      <c r="P839" s="251"/>
      <c r="Q839" s="251"/>
      <c r="R839" s="251"/>
      <c r="S839" s="251"/>
      <c r="T839" s="252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3" t="s">
        <v>156</v>
      </c>
      <c r="AU839" s="253" t="s">
        <v>84</v>
      </c>
      <c r="AV839" s="14" t="s">
        <v>84</v>
      </c>
      <c r="AW839" s="14" t="s">
        <v>30</v>
      </c>
      <c r="AX839" s="14" t="s">
        <v>74</v>
      </c>
      <c r="AY839" s="253" t="s">
        <v>148</v>
      </c>
    </row>
    <row r="840" s="14" customFormat="1">
      <c r="A840" s="14"/>
      <c r="B840" s="243"/>
      <c r="C840" s="244"/>
      <c r="D840" s="234" t="s">
        <v>156</v>
      </c>
      <c r="E840" s="245" t="s">
        <v>1</v>
      </c>
      <c r="F840" s="246" t="s">
        <v>762</v>
      </c>
      <c r="G840" s="244"/>
      <c r="H840" s="247">
        <v>6.9900000000000002</v>
      </c>
      <c r="I840" s="248"/>
      <c r="J840" s="244"/>
      <c r="K840" s="244"/>
      <c r="L840" s="249"/>
      <c r="M840" s="250"/>
      <c r="N840" s="251"/>
      <c r="O840" s="251"/>
      <c r="P840" s="251"/>
      <c r="Q840" s="251"/>
      <c r="R840" s="251"/>
      <c r="S840" s="251"/>
      <c r="T840" s="252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3" t="s">
        <v>156</v>
      </c>
      <c r="AU840" s="253" t="s">
        <v>84</v>
      </c>
      <c r="AV840" s="14" t="s">
        <v>84</v>
      </c>
      <c r="AW840" s="14" t="s">
        <v>30</v>
      </c>
      <c r="AX840" s="14" t="s">
        <v>74</v>
      </c>
      <c r="AY840" s="253" t="s">
        <v>148</v>
      </c>
    </row>
    <row r="841" s="16" customFormat="1">
      <c r="A841" s="16"/>
      <c r="B841" s="265"/>
      <c r="C841" s="266"/>
      <c r="D841" s="234" t="s">
        <v>156</v>
      </c>
      <c r="E841" s="267" t="s">
        <v>1</v>
      </c>
      <c r="F841" s="268" t="s">
        <v>178</v>
      </c>
      <c r="G841" s="266"/>
      <c r="H841" s="269">
        <v>44.130000000000003</v>
      </c>
      <c r="I841" s="270"/>
      <c r="J841" s="266"/>
      <c r="K841" s="266"/>
      <c r="L841" s="271"/>
      <c r="M841" s="272"/>
      <c r="N841" s="273"/>
      <c r="O841" s="273"/>
      <c r="P841" s="273"/>
      <c r="Q841" s="273"/>
      <c r="R841" s="273"/>
      <c r="S841" s="273"/>
      <c r="T841" s="274"/>
      <c r="U841" s="16"/>
      <c r="V841" s="16"/>
      <c r="W841" s="16"/>
      <c r="X841" s="16"/>
      <c r="Y841" s="16"/>
      <c r="Z841" s="16"/>
      <c r="AA841" s="16"/>
      <c r="AB841" s="16"/>
      <c r="AC841" s="16"/>
      <c r="AD841" s="16"/>
      <c r="AE841" s="16"/>
      <c r="AT841" s="275" t="s">
        <v>156</v>
      </c>
      <c r="AU841" s="275" t="s">
        <v>84</v>
      </c>
      <c r="AV841" s="16" t="s">
        <v>149</v>
      </c>
      <c r="AW841" s="16" t="s">
        <v>30</v>
      </c>
      <c r="AX841" s="16" t="s">
        <v>74</v>
      </c>
      <c r="AY841" s="275" t="s">
        <v>148</v>
      </c>
    </row>
    <row r="842" s="13" customFormat="1">
      <c r="A842" s="13"/>
      <c r="B842" s="232"/>
      <c r="C842" s="233"/>
      <c r="D842" s="234" t="s">
        <v>156</v>
      </c>
      <c r="E842" s="235" t="s">
        <v>1</v>
      </c>
      <c r="F842" s="236" t="s">
        <v>763</v>
      </c>
      <c r="G842" s="233"/>
      <c r="H842" s="235" t="s">
        <v>1</v>
      </c>
      <c r="I842" s="237"/>
      <c r="J842" s="233"/>
      <c r="K842" s="233"/>
      <c r="L842" s="238"/>
      <c r="M842" s="239"/>
      <c r="N842" s="240"/>
      <c r="O842" s="240"/>
      <c r="P842" s="240"/>
      <c r="Q842" s="240"/>
      <c r="R842" s="240"/>
      <c r="S842" s="240"/>
      <c r="T842" s="241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42" t="s">
        <v>156</v>
      </c>
      <c r="AU842" s="242" t="s">
        <v>84</v>
      </c>
      <c r="AV842" s="13" t="s">
        <v>82</v>
      </c>
      <c r="AW842" s="13" t="s">
        <v>30</v>
      </c>
      <c r="AX842" s="13" t="s">
        <v>74</v>
      </c>
      <c r="AY842" s="242" t="s">
        <v>148</v>
      </c>
    </row>
    <row r="843" s="14" customFormat="1">
      <c r="A843" s="14"/>
      <c r="B843" s="243"/>
      <c r="C843" s="244"/>
      <c r="D843" s="234" t="s">
        <v>156</v>
      </c>
      <c r="E843" s="245" t="s">
        <v>1</v>
      </c>
      <c r="F843" s="246" t="s">
        <v>764</v>
      </c>
      <c r="G843" s="244"/>
      <c r="H843" s="247">
        <v>14.945</v>
      </c>
      <c r="I843" s="248"/>
      <c r="J843" s="244"/>
      <c r="K843" s="244"/>
      <c r="L843" s="249"/>
      <c r="M843" s="250"/>
      <c r="N843" s="251"/>
      <c r="O843" s="251"/>
      <c r="P843" s="251"/>
      <c r="Q843" s="251"/>
      <c r="R843" s="251"/>
      <c r="S843" s="251"/>
      <c r="T843" s="252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3" t="s">
        <v>156</v>
      </c>
      <c r="AU843" s="253" t="s">
        <v>84</v>
      </c>
      <c r="AV843" s="14" t="s">
        <v>84</v>
      </c>
      <c r="AW843" s="14" t="s">
        <v>30</v>
      </c>
      <c r="AX843" s="14" t="s">
        <v>74</v>
      </c>
      <c r="AY843" s="253" t="s">
        <v>148</v>
      </c>
    </row>
    <row r="844" s="14" customFormat="1">
      <c r="A844" s="14"/>
      <c r="B844" s="243"/>
      <c r="C844" s="244"/>
      <c r="D844" s="234" t="s">
        <v>156</v>
      </c>
      <c r="E844" s="245" t="s">
        <v>1</v>
      </c>
      <c r="F844" s="246" t="s">
        <v>765</v>
      </c>
      <c r="G844" s="244"/>
      <c r="H844" s="247">
        <v>21.045000000000002</v>
      </c>
      <c r="I844" s="248"/>
      <c r="J844" s="244"/>
      <c r="K844" s="244"/>
      <c r="L844" s="249"/>
      <c r="M844" s="250"/>
      <c r="N844" s="251"/>
      <c r="O844" s="251"/>
      <c r="P844" s="251"/>
      <c r="Q844" s="251"/>
      <c r="R844" s="251"/>
      <c r="S844" s="251"/>
      <c r="T844" s="252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3" t="s">
        <v>156</v>
      </c>
      <c r="AU844" s="253" t="s">
        <v>84</v>
      </c>
      <c r="AV844" s="14" t="s">
        <v>84</v>
      </c>
      <c r="AW844" s="14" t="s">
        <v>30</v>
      </c>
      <c r="AX844" s="14" t="s">
        <v>74</v>
      </c>
      <c r="AY844" s="253" t="s">
        <v>148</v>
      </c>
    </row>
    <row r="845" s="14" customFormat="1">
      <c r="A845" s="14"/>
      <c r="B845" s="243"/>
      <c r="C845" s="244"/>
      <c r="D845" s="234" t="s">
        <v>156</v>
      </c>
      <c r="E845" s="245" t="s">
        <v>1</v>
      </c>
      <c r="F845" s="246" t="s">
        <v>766</v>
      </c>
      <c r="G845" s="244"/>
      <c r="H845" s="247">
        <v>2.96</v>
      </c>
      <c r="I845" s="248"/>
      <c r="J845" s="244"/>
      <c r="K845" s="244"/>
      <c r="L845" s="249"/>
      <c r="M845" s="250"/>
      <c r="N845" s="251"/>
      <c r="O845" s="251"/>
      <c r="P845" s="251"/>
      <c r="Q845" s="251"/>
      <c r="R845" s="251"/>
      <c r="S845" s="251"/>
      <c r="T845" s="252"/>
      <c r="U845" s="14"/>
      <c r="V845" s="14"/>
      <c r="W845" s="14"/>
      <c r="X845" s="14"/>
      <c r="Y845" s="14"/>
      <c r="Z845" s="14"/>
      <c r="AA845" s="14"/>
      <c r="AB845" s="14"/>
      <c r="AC845" s="14"/>
      <c r="AD845" s="14"/>
      <c r="AE845" s="14"/>
      <c r="AT845" s="253" t="s">
        <v>156</v>
      </c>
      <c r="AU845" s="253" t="s">
        <v>84</v>
      </c>
      <c r="AV845" s="14" t="s">
        <v>84</v>
      </c>
      <c r="AW845" s="14" t="s">
        <v>30</v>
      </c>
      <c r="AX845" s="14" t="s">
        <v>74</v>
      </c>
      <c r="AY845" s="253" t="s">
        <v>148</v>
      </c>
    </row>
    <row r="846" s="16" customFormat="1">
      <c r="A846" s="16"/>
      <c r="B846" s="265"/>
      <c r="C846" s="266"/>
      <c r="D846" s="234" t="s">
        <v>156</v>
      </c>
      <c r="E846" s="267" t="s">
        <v>1</v>
      </c>
      <c r="F846" s="268" t="s">
        <v>178</v>
      </c>
      <c r="G846" s="266"/>
      <c r="H846" s="269">
        <v>38.950000000000003</v>
      </c>
      <c r="I846" s="270"/>
      <c r="J846" s="266"/>
      <c r="K846" s="266"/>
      <c r="L846" s="271"/>
      <c r="M846" s="272"/>
      <c r="N846" s="273"/>
      <c r="O846" s="273"/>
      <c r="P846" s="273"/>
      <c r="Q846" s="273"/>
      <c r="R846" s="273"/>
      <c r="S846" s="273"/>
      <c r="T846" s="274"/>
      <c r="U846" s="16"/>
      <c r="V846" s="16"/>
      <c r="W846" s="16"/>
      <c r="X846" s="16"/>
      <c r="Y846" s="16"/>
      <c r="Z846" s="16"/>
      <c r="AA846" s="16"/>
      <c r="AB846" s="16"/>
      <c r="AC846" s="16"/>
      <c r="AD846" s="16"/>
      <c r="AE846" s="16"/>
      <c r="AT846" s="275" t="s">
        <v>156</v>
      </c>
      <c r="AU846" s="275" t="s">
        <v>84</v>
      </c>
      <c r="AV846" s="16" t="s">
        <v>149</v>
      </c>
      <c r="AW846" s="16" t="s">
        <v>30</v>
      </c>
      <c r="AX846" s="16" t="s">
        <v>74</v>
      </c>
      <c r="AY846" s="275" t="s">
        <v>148</v>
      </c>
    </row>
    <row r="847" s="14" customFormat="1">
      <c r="A847" s="14"/>
      <c r="B847" s="243"/>
      <c r="C847" s="244"/>
      <c r="D847" s="234" t="s">
        <v>156</v>
      </c>
      <c r="E847" s="245" t="s">
        <v>1</v>
      </c>
      <c r="F847" s="246" t="s">
        <v>169</v>
      </c>
      <c r="G847" s="244"/>
      <c r="H847" s="247">
        <v>6</v>
      </c>
      <c r="I847" s="248"/>
      <c r="J847" s="244"/>
      <c r="K847" s="244"/>
      <c r="L847" s="249"/>
      <c r="M847" s="250"/>
      <c r="N847" s="251"/>
      <c r="O847" s="251"/>
      <c r="P847" s="251"/>
      <c r="Q847" s="251"/>
      <c r="R847" s="251"/>
      <c r="S847" s="251"/>
      <c r="T847" s="252"/>
      <c r="U847" s="14"/>
      <c r="V847" s="14"/>
      <c r="W847" s="14"/>
      <c r="X847" s="14"/>
      <c r="Y847" s="14"/>
      <c r="Z847" s="14"/>
      <c r="AA847" s="14"/>
      <c r="AB847" s="14"/>
      <c r="AC847" s="14"/>
      <c r="AD847" s="14"/>
      <c r="AE847" s="14"/>
      <c r="AT847" s="253" t="s">
        <v>156</v>
      </c>
      <c r="AU847" s="253" t="s">
        <v>84</v>
      </c>
      <c r="AV847" s="14" t="s">
        <v>84</v>
      </c>
      <c r="AW847" s="14" t="s">
        <v>30</v>
      </c>
      <c r="AX847" s="14" t="s">
        <v>74</v>
      </c>
      <c r="AY847" s="253" t="s">
        <v>148</v>
      </c>
    </row>
    <row r="848" s="15" customFormat="1">
      <c r="A848" s="15"/>
      <c r="B848" s="254"/>
      <c r="C848" s="255"/>
      <c r="D848" s="234" t="s">
        <v>156</v>
      </c>
      <c r="E848" s="256" t="s">
        <v>1</v>
      </c>
      <c r="F848" s="257" t="s">
        <v>162</v>
      </c>
      <c r="G848" s="255"/>
      <c r="H848" s="258">
        <v>155.04999999999998</v>
      </c>
      <c r="I848" s="259"/>
      <c r="J848" s="255"/>
      <c r="K848" s="255"/>
      <c r="L848" s="260"/>
      <c r="M848" s="261"/>
      <c r="N848" s="262"/>
      <c r="O848" s="262"/>
      <c r="P848" s="262"/>
      <c r="Q848" s="262"/>
      <c r="R848" s="262"/>
      <c r="S848" s="262"/>
      <c r="T848" s="263"/>
      <c r="U848" s="15"/>
      <c r="V848" s="15"/>
      <c r="W848" s="15"/>
      <c r="X848" s="15"/>
      <c r="Y848" s="15"/>
      <c r="Z848" s="15"/>
      <c r="AA848" s="15"/>
      <c r="AB848" s="15"/>
      <c r="AC848" s="15"/>
      <c r="AD848" s="15"/>
      <c r="AE848" s="15"/>
      <c r="AT848" s="264" t="s">
        <v>156</v>
      </c>
      <c r="AU848" s="264" t="s">
        <v>84</v>
      </c>
      <c r="AV848" s="15" t="s">
        <v>155</v>
      </c>
      <c r="AW848" s="15" t="s">
        <v>30</v>
      </c>
      <c r="AX848" s="15" t="s">
        <v>82</v>
      </c>
      <c r="AY848" s="264" t="s">
        <v>148</v>
      </c>
    </row>
    <row r="849" s="2" customFormat="1" ht="24.15" customHeight="1">
      <c r="A849" s="39"/>
      <c r="B849" s="40"/>
      <c r="C849" s="219" t="s">
        <v>767</v>
      </c>
      <c r="D849" s="219" t="s">
        <v>151</v>
      </c>
      <c r="E849" s="220" t="s">
        <v>768</v>
      </c>
      <c r="F849" s="221" t="s">
        <v>769</v>
      </c>
      <c r="G849" s="222" t="s">
        <v>154</v>
      </c>
      <c r="H849" s="223">
        <v>83.700000000000003</v>
      </c>
      <c r="I849" s="224"/>
      <c r="J849" s="225">
        <f>ROUND(I849*H849,2)</f>
        <v>0</v>
      </c>
      <c r="K849" s="221" t="s">
        <v>33</v>
      </c>
      <c r="L849" s="45"/>
      <c r="M849" s="226" t="s">
        <v>1</v>
      </c>
      <c r="N849" s="227" t="s">
        <v>39</v>
      </c>
      <c r="O849" s="92"/>
      <c r="P849" s="228">
        <f>O849*H849</f>
        <v>0</v>
      </c>
      <c r="Q849" s="228">
        <v>0</v>
      </c>
      <c r="R849" s="228">
        <f>Q849*H849</f>
        <v>0</v>
      </c>
      <c r="S849" s="228">
        <v>0.072999999999999995</v>
      </c>
      <c r="T849" s="229">
        <f>S849*H849</f>
        <v>6.1101000000000001</v>
      </c>
      <c r="U849" s="39"/>
      <c r="V849" s="39"/>
      <c r="W849" s="39"/>
      <c r="X849" s="39"/>
      <c r="Y849" s="39"/>
      <c r="Z849" s="39"/>
      <c r="AA849" s="39"/>
      <c r="AB849" s="39"/>
      <c r="AC849" s="39"/>
      <c r="AD849" s="39"/>
      <c r="AE849" s="39"/>
      <c r="AR849" s="230" t="s">
        <v>155</v>
      </c>
      <c r="AT849" s="230" t="s">
        <v>151</v>
      </c>
      <c r="AU849" s="230" t="s">
        <v>84</v>
      </c>
      <c r="AY849" s="18" t="s">
        <v>148</v>
      </c>
      <c r="BE849" s="231">
        <f>IF(N849="základní",J849,0)</f>
        <v>0</v>
      </c>
      <c r="BF849" s="231">
        <f>IF(N849="snížená",J849,0)</f>
        <v>0</v>
      </c>
      <c r="BG849" s="231">
        <f>IF(N849="zákl. přenesená",J849,0)</f>
        <v>0</v>
      </c>
      <c r="BH849" s="231">
        <f>IF(N849="sníž. přenesená",J849,0)</f>
        <v>0</v>
      </c>
      <c r="BI849" s="231">
        <f>IF(N849="nulová",J849,0)</f>
        <v>0</v>
      </c>
      <c r="BJ849" s="18" t="s">
        <v>82</v>
      </c>
      <c r="BK849" s="231">
        <f>ROUND(I849*H849,2)</f>
        <v>0</v>
      </c>
      <c r="BL849" s="18" t="s">
        <v>155</v>
      </c>
      <c r="BM849" s="230" t="s">
        <v>770</v>
      </c>
    </row>
    <row r="850" s="13" customFormat="1">
      <c r="A850" s="13"/>
      <c r="B850" s="232"/>
      <c r="C850" s="233"/>
      <c r="D850" s="234" t="s">
        <v>156</v>
      </c>
      <c r="E850" s="235" t="s">
        <v>1</v>
      </c>
      <c r="F850" s="236" t="s">
        <v>603</v>
      </c>
      <c r="G850" s="233"/>
      <c r="H850" s="235" t="s">
        <v>1</v>
      </c>
      <c r="I850" s="237"/>
      <c r="J850" s="233"/>
      <c r="K850" s="233"/>
      <c r="L850" s="238"/>
      <c r="M850" s="239"/>
      <c r="N850" s="240"/>
      <c r="O850" s="240"/>
      <c r="P850" s="240"/>
      <c r="Q850" s="240"/>
      <c r="R850" s="240"/>
      <c r="S850" s="240"/>
      <c r="T850" s="241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42" t="s">
        <v>156</v>
      </c>
      <c r="AU850" s="242" t="s">
        <v>84</v>
      </c>
      <c r="AV850" s="13" t="s">
        <v>82</v>
      </c>
      <c r="AW850" s="13" t="s">
        <v>30</v>
      </c>
      <c r="AX850" s="13" t="s">
        <v>74</v>
      </c>
      <c r="AY850" s="242" t="s">
        <v>148</v>
      </c>
    </row>
    <row r="851" s="14" customFormat="1">
      <c r="A851" s="14"/>
      <c r="B851" s="243"/>
      <c r="C851" s="244"/>
      <c r="D851" s="234" t="s">
        <v>156</v>
      </c>
      <c r="E851" s="245" t="s">
        <v>1</v>
      </c>
      <c r="F851" s="246" t="s">
        <v>555</v>
      </c>
      <c r="G851" s="244"/>
      <c r="H851" s="247">
        <v>38.18</v>
      </c>
      <c r="I851" s="248"/>
      <c r="J851" s="244"/>
      <c r="K851" s="244"/>
      <c r="L851" s="249"/>
      <c r="M851" s="250"/>
      <c r="N851" s="251"/>
      <c r="O851" s="251"/>
      <c r="P851" s="251"/>
      <c r="Q851" s="251"/>
      <c r="R851" s="251"/>
      <c r="S851" s="251"/>
      <c r="T851" s="252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3" t="s">
        <v>156</v>
      </c>
      <c r="AU851" s="253" t="s">
        <v>84</v>
      </c>
      <c r="AV851" s="14" t="s">
        <v>84</v>
      </c>
      <c r="AW851" s="14" t="s">
        <v>30</v>
      </c>
      <c r="AX851" s="14" t="s">
        <v>74</v>
      </c>
      <c r="AY851" s="253" t="s">
        <v>148</v>
      </c>
    </row>
    <row r="852" s="14" customFormat="1">
      <c r="A852" s="14"/>
      <c r="B852" s="243"/>
      <c r="C852" s="244"/>
      <c r="D852" s="234" t="s">
        <v>156</v>
      </c>
      <c r="E852" s="245" t="s">
        <v>1</v>
      </c>
      <c r="F852" s="246" t="s">
        <v>556</v>
      </c>
      <c r="G852" s="244"/>
      <c r="H852" s="247">
        <v>15.810000000000001</v>
      </c>
      <c r="I852" s="248"/>
      <c r="J852" s="244"/>
      <c r="K852" s="244"/>
      <c r="L852" s="249"/>
      <c r="M852" s="250"/>
      <c r="N852" s="251"/>
      <c r="O852" s="251"/>
      <c r="P852" s="251"/>
      <c r="Q852" s="251"/>
      <c r="R852" s="251"/>
      <c r="S852" s="251"/>
      <c r="T852" s="252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3" t="s">
        <v>156</v>
      </c>
      <c r="AU852" s="253" t="s">
        <v>84</v>
      </c>
      <c r="AV852" s="14" t="s">
        <v>84</v>
      </c>
      <c r="AW852" s="14" t="s">
        <v>30</v>
      </c>
      <c r="AX852" s="14" t="s">
        <v>74</v>
      </c>
      <c r="AY852" s="253" t="s">
        <v>148</v>
      </c>
    </row>
    <row r="853" s="13" customFormat="1">
      <c r="A853" s="13"/>
      <c r="B853" s="232"/>
      <c r="C853" s="233"/>
      <c r="D853" s="234" t="s">
        <v>156</v>
      </c>
      <c r="E853" s="235" t="s">
        <v>1</v>
      </c>
      <c r="F853" s="236" t="s">
        <v>604</v>
      </c>
      <c r="G853" s="233"/>
      <c r="H853" s="235" t="s">
        <v>1</v>
      </c>
      <c r="I853" s="237"/>
      <c r="J853" s="233"/>
      <c r="K853" s="233"/>
      <c r="L853" s="238"/>
      <c r="M853" s="239"/>
      <c r="N853" s="240"/>
      <c r="O853" s="240"/>
      <c r="P853" s="240"/>
      <c r="Q853" s="240"/>
      <c r="R853" s="240"/>
      <c r="S853" s="240"/>
      <c r="T853" s="241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42" t="s">
        <v>156</v>
      </c>
      <c r="AU853" s="242" t="s">
        <v>84</v>
      </c>
      <c r="AV853" s="13" t="s">
        <v>82</v>
      </c>
      <c r="AW853" s="13" t="s">
        <v>30</v>
      </c>
      <c r="AX853" s="13" t="s">
        <v>74</v>
      </c>
      <c r="AY853" s="242" t="s">
        <v>148</v>
      </c>
    </row>
    <row r="854" s="14" customFormat="1">
      <c r="A854" s="14"/>
      <c r="B854" s="243"/>
      <c r="C854" s="244"/>
      <c r="D854" s="234" t="s">
        <v>156</v>
      </c>
      <c r="E854" s="245" t="s">
        <v>1</v>
      </c>
      <c r="F854" s="246" t="s">
        <v>605</v>
      </c>
      <c r="G854" s="244"/>
      <c r="H854" s="247">
        <v>29.710000000000001</v>
      </c>
      <c r="I854" s="248"/>
      <c r="J854" s="244"/>
      <c r="K854" s="244"/>
      <c r="L854" s="249"/>
      <c r="M854" s="250"/>
      <c r="N854" s="251"/>
      <c r="O854" s="251"/>
      <c r="P854" s="251"/>
      <c r="Q854" s="251"/>
      <c r="R854" s="251"/>
      <c r="S854" s="251"/>
      <c r="T854" s="252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3" t="s">
        <v>156</v>
      </c>
      <c r="AU854" s="253" t="s">
        <v>84</v>
      </c>
      <c r="AV854" s="14" t="s">
        <v>84</v>
      </c>
      <c r="AW854" s="14" t="s">
        <v>30</v>
      </c>
      <c r="AX854" s="14" t="s">
        <v>74</v>
      </c>
      <c r="AY854" s="253" t="s">
        <v>148</v>
      </c>
    </row>
    <row r="855" s="15" customFormat="1">
      <c r="A855" s="15"/>
      <c r="B855" s="254"/>
      <c r="C855" s="255"/>
      <c r="D855" s="234" t="s">
        <v>156</v>
      </c>
      <c r="E855" s="256" t="s">
        <v>1</v>
      </c>
      <c r="F855" s="257" t="s">
        <v>162</v>
      </c>
      <c r="G855" s="255"/>
      <c r="H855" s="258">
        <v>83.700000000000003</v>
      </c>
      <c r="I855" s="259"/>
      <c r="J855" s="255"/>
      <c r="K855" s="255"/>
      <c r="L855" s="260"/>
      <c r="M855" s="261"/>
      <c r="N855" s="262"/>
      <c r="O855" s="262"/>
      <c r="P855" s="262"/>
      <c r="Q855" s="262"/>
      <c r="R855" s="262"/>
      <c r="S855" s="262"/>
      <c r="T855" s="263"/>
      <c r="U855" s="15"/>
      <c r="V855" s="15"/>
      <c r="W855" s="15"/>
      <c r="X855" s="15"/>
      <c r="Y855" s="15"/>
      <c r="Z855" s="15"/>
      <c r="AA855" s="15"/>
      <c r="AB855" s="15"/>
      <c r="AC855" s="15"/>
      <c r="AD855" s="15"/>
      <c r="AE855" s="15"/>
      <c r="AT855" s="264" t="s">
        <v>156</v>
      </c>
      <c r="AU855" s="264" t="s">
        <v>84</v>
      </c>
      <c r="AV855" s="15" t="s">
        <v>155</v>
      </c>
      <c r="AW855" s="15" t="s">
        <v>30</v>
      </c>
      <c r="AX855" s="15" t="s">
        <v>82</v>
      </c>
      <c r="AY855" s="264" t="s">
        <v>148</v>
      </c>
    </row>
    <row r="856" s="12" customFormat="1" ht="22.8" customHeight="1">
      <c r="A856" s="12"/>
      <c r="B856" s="203"/>
      <c r="C856" s="204"/>
      <c r="D856" s="205" t="s">
        <v>73</v>
      </c>
      <c r="E856" s="217" t="s">
        <v>771</v>
      </c>
      <c r="F856" s="217" t="s">
        <v>772</v>
      </c>
      <c r="G856" s="204"/>
      <c r="H856" s="204"/>
      <c r="I856" s="207"/>
      <c r="J856" s="218">
        <f>BK856</f>
        <v>0</v>
      </c>
      <c r="K856" s="204"/>
      <c r="L856" s="209"/>
      <c r="M856" s="210"/>
      <c r="N856" s="211"/>
      <c r="O856" s="211"/>
      <c r="P856" s="212">
        <f>SUM(P857:P868)</f>
        <v>0</v>
      </c>
      <c r="Q856" s="211"/>
      <c r="R856" s="212">
        <f>SUM(R857:R868)</f>
        <v>0</v>
      </c>
      <c r="S856" s="211"/>
      <c r="T856" s="213">
        <f>SUM(T857:T868)</f>
        <v>0</v>
      </c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R856" s="214" t="s">
        <v>82</v>
      </c>
      <c r="AT856" s="215" t="s">
        <v>73</v>
      </c>
      <c r="AU856" s="215" t="s">
        <v>82</v>
      </c>
      <c r="AY856" s="214" t="s">
        <v>148</v>
      </c>
      <c r="BK856" s="216">
        <f>SUM(BK857:BK868)</f>
        <v>0</v>
      </c>
    </row>
    <row r="857" s="2" customFormat="1" ht="24.15" customHeight="1">
      <c r="A857" s="39"/>
      <c r="B857" s="40"/>
      <c r="C857" s="219" t="s">
        <v>536</v>
      </c>
      <c r="D857" s="219" t="s">
        <v>151</v>
      </c>
      <c r="E857" s="220" t="s">
        <v>773</v>
      </c>
      <c r="F857" s="221" t="s">
        <v>774</v>
      </c>
      <c r="G857" s="222" t="s">
        <v>173</v>
      </c>
      <c r="H857" s="223">
        <v>81.522999999999996</v>
      </c>
      <c r="I857" s="224"/>
      <c r="J857" s="225">
        <f>ROUND(I857*H857,2)</f>
        <v>0</v>
      </c>
      <c r="K857" s="221" t="s">
        <v>33</v>
      </c>
      <c r="L857" s="45"/>
      <c r="M857" s="226" t="s">
        <v>1</v>
      </c>
      <c r="N857" s="227" t="s">
        <v>39</v>
      </c>
      <c r="O857" s="92"/>
      <c r="P857" s="228">
        <f>O857*H857</f>
        <v>0</v>
      </c>
      <c r="Q857" s="228">
        <v>0</v>
      </c>
      <c r="R857" s="228">
        <f>Q857*H857</f>
        <v>0</v>
      </c>
      <c r="S857" s="228">
        <v>0</v>
      </c>
      <c r="T857" s="229">
        <f>S857*H857</f>
        <v>0</v>
      </c>
      <c r="U857" s="39"/>
      <c r="V857" s="39"/>
      <c r="W857" s="39"/>
      <c r="X857" s="39"/>
      <c r="Y857" s="39"/>
      <c r="Z857" s="39"/>
      <c r="AA857" s="39"/>
      <c r="AB857" s="39"/>
      <c r="AC857" s="39"/>
      <c r="AD857" s="39"/>
      <c r="AE857" s="39"/>
      <c r="AR857" s="230" t="s">
        <v>155</v>
      </c>
      <c r="AT857" s="230" t="s">
        <v>151</v>
      </c>
      <c r="AU857" s="230" t="s">
        <v>84</v>
      </c>
      <c r="AY857" s="18" t="s">
        <v>148</v>
      </c>
      <c r="BE857" s="231">
        <f>IF(N857="základní",J857,0)</f>
        <v>0</v>
      </c>
      <c r="BF857" s="231">
        <f>IF(N857="snížená",J857,0)</f>
        <v>0</v>
      </c>
      <c r="BG857" s="231">
        <f>IF(N857="zákl. přenesená",J857,0)</f>
        <v>0</v>
      </c>
      <c r="BH857" s="231">
        <f>IF(N857="sníž. přenesená",J857,0)</f>
        <v>0</v>
      </c>
      <c r="BI857" s="231">
        <f>IF(N857="nulová",J857,0)</f>
        <v>0</v>
      </c>
      <c r="BJ857" s="18" t="s">
        <v>82</v>
      </c>
      <c r="BK857" s="231">
        <f>ROUND(I857*H857,2)</f>
        <v>0</v>
      </c>
      <c r="BL857" s="18" t="s">
        <v>155</v>
      </c>
      <c r="BM857" s="230" t="s">
        <v>775</v>
      </c>
    </row>
    <row r="858" s="2" customFormat="1" ht="33" customHeight="1">
      <c r="A858" s="39"/>
      <c r="B858" s="40"/>
      <c r="C858" s="219" t="s">
        <v>776</v>
      </c>
      <c r="D858" s="219" t="s">
        <v>151</v>
      </c>
      <c r="E858" s="220" t="s">
        <v>777</v>
      </c>
      <c r="F858" s="221" t="s">
        <v>778</v>
      </c>
      <c r="G858" s="222" t="s">
        <v>173</v>
      </c>
      <c r="H858" s="223">
        <v>81.522999999999996</v>
      </c>
      <c r="I858" s="224"/>
      <c r="J858" s="225">
        <f>ROUND(I858*H858,2)</f>
        <v>0</v>
      </c>
      <c r="K858" s="221" t="s">
        <v>33</v>
      </c>
      <c r="L858" s="45"/>
      <c r="M858" s="226" t="s">
        <v>1</v>
      </c>
      <c r="N858" s="227" t="s">
        <v>39</v>
      </c>
      <c r="O858" s="92"/>
      <c r="P858" s="228">
        <f>O858*H858</f>
        <v>0</v>
      </c>
      <c r="Q858" s="228">
        <v>0</v>
      </c>
      <c r="R858" s="228">
        <f>Q858*H858</f>
        <v>0</v>
      </c>
      <c r="S858" s="228">
        <v>0</v>
      </c>
      <c r="T858" s="229">
        <f>S858*H858</f>
        <v>0</v>
      </c>
      <c r="U858" s="39"/>
      <c r="V858" s="39"/>
      <c r="W858" s="39"/>
      <c r="X858" s="39"/>
      <c r="Y858" s="39"/>
      <c r="Z858" s="39"/>
      <c r="AA858" s="39"/>
      <c r="AB858" s="39"/>
      <c r="AC858" s="39"/>
      <c r="AD858" s="39"/>
      <c r="AE858" s="39"/>
      <c r="AR858" s="230" t="s">
        <v>155</v>
      </c>
      <c r="AT858" s="230" t="s">
        <v>151</v>
      </c>
      <c r="AU858" s="230" t="s">
        <v>84</v>
      </c>
      <c r="AY858" s="18" t="s">
        <v>148</v>
      </c>
      <c r="BE858" s="231">
        <f>IF(N858="základní",J858,0)</f>
        <v>0</v>
      </c>
      <c r="BF858" s="231">
        <f>IF(N858="snížená",J858,0)</f>
        <v>0</v>
      </c>
      <c r="BG858" s="231">
        <f>IF(N858="zákl. přenesená",J858,0)</f>
        <v>0</v>
      </c>
      <c r="BH858" s="231">
        <f>IF(N858="sníž. přenesená",J858,0)</f>
        <v>0</v>
      </c>
      <c r="BI858" s="231">
        <f>IF(N858="nulová",J858,0)</f>
        <v>0</v>
      </c>
      <c r="BJ858" s="18" t="s">
        <v>82</v>
      </c>
      <c r="BK858" s="231">
        <f>ROUND(I858*H858,2)</f>
        <v>0</v>
      </c>
      <c r="BL858" s="18" t="s">
        <v>155</v>
      </c>
      <c r="BM858" s="230" t="s">
        <v>779</v>
      </c>
    </row>
    <row r="859" s="2" customFormat="1" ht="24.15" customHeight="1">
      <c r="A859" s="39"/>
      <c r="B859" s="40"/>
      <c r="C859" s="219" t="s">
        <v>542</v>
      </c>
      <c r="D859" s="219" t="s">
        <v>151</v>
      </c>
      <c r="E859" s="220" t="s">
        <v>780</v>
      </c>
      <c r="F859" s="221" t="s">
        <v>781</v>
      </c>
      <c r="G859" s="222" t="s">
        <v>173</v>
      </c>
      <c r="H859" s="223">
        <v>81.522999999999996</v>
      </c>
      <c r="I859" s="224"/>
      <c r="J859" s="225">
        <f>ROUND(I859*H859,2)</f>
        <v>0</v>
      </c>
      <c r="K859" s="221" t="s">
        <v>33</v>
      </c>
      <c r="L859" s="45"/>
      <c r="M859" s="226" t="s">
        <v>1</v>
      </c>
      <c r="N859" s="227" t="s">
        <v>39</v>
      </c>
      <c r="O859" s="92"/>
      <c r="P859" s="228">
        <f>O859*H859</f>
        <v>0</v>
      </c>
      <c r="Q859" s="228">
        <v>0</v>
      </c>
      <c r="R859" s="228">
        <f>Q859*H859</f>
        <v>0</v>
      </c>
      <c r="S859" s="228">
        <v>0</v>
      </c>
      <c r="T859" s="229">
        <f>S859*H859</f>
        <v>0</v>
      </c>
      <c r="U859" s="39"/>
      <c r="V859" s="39"/>
      <c r="W859" s="39"/>
      <c r="X859" s="39"/>
      <c r="Y859" s="39"/>
      <c r="Z859" s="39"/>
      <c r="AA859" s="39"/>
      <c r="AB859" s="39"/>
      <c r="AC859" s="39"/>
      <c r="AD859" s="39"/>
      <c r="AE859" s="39"/>
      <c r="AR859" s="230" t="s">
        <v>155</v>
      </c>
      <c r="AT859" s="230" t="s">
        <v>151</v>
      </c>
      <c r="AU859" s="230" t="s">
        <v>84</v>
      </c>
      <c r="AY859" s="18" t="s">
        <v>148</v>
      </c>
      <c r="BE859" s="231">
        <f>IF(N859="základní",J859,0)</f>
        <v>0</v>
      </c>
      <c r="BF859" s="231">
        <f>IF(N859="snížená",J859,0)</f>
        <v>0</v>
      </c>
      <c r="BG859" s="231">
        <f>IF(N859="zákl. přenesená",J859,0)</f>
        <v>0</v>
      </c>
      <c r="BH859" s="231">
        <f>IF(N859="sníž. přenesená",J859,0)</f>
        <v>0</v>
      </c>
      <c r="BI859" s="231">
        <f>IF(N859="nulová",J859,0)</f>
        <v>0</v>
      </c>
      <c r="BJ859" s="18" t="s">
        <v>82</v>
      </c>
      <c r="BK859" s="231">
        <f>ROUND(I859*H859,2)</f>
        <v>0</v>
      </c>
      <c r="BL859" s="18" t="s">
        <v>155</v>
      </c>
      <c r="BM859" s="230" t="s">
        <v>782</v>
      </c>
    </row>
    <row r="860" s="2" customFormat="1" ht="24.15" customHeight="1">
      <c r="A860" s="39"/>
      <c r="B860" s="40"/>
      <c r="C860" s="219" t="s">
        <v>783</v>
      </c>
      <c r="D860" s="219" t="s">
        <v>151</v>
      </c>
      <c r="E860" s="220" t="s">
        <v>784</v>
      </c>
      <c r="F860" s="221" t="s">
        <v>785</v>
      </c>
      <c r="G860" s="222" t="s">
        <v>173</v>
      </c>
      <c r="H860" s="223">
        <v>1141.3219999999999</v>
      </c>
      <c r="I860" s="224"/>
      <c r="J860" s="225">
        <f>ROUND(I860*H860,2)</f>
        <v>0</v>
      </c>
      <c r="K860" s="221" t="s">
        <v>33</v>
      </c>
      <c r="L860" s="45"/>
      <c r="M860" s="226" t="s">
        <v>1</v>
      </c>
      <c r="N860" s="227" t="s">
        <v>39</v>
      </c>
      <c r="O860" s="92"/>
      <c r="P860" s="228">
        <f>O860*H860</f>
        <v>0</v>
      </c>
      <c r="Q860" s="228">
        <v>0</v>
      </c>
      <c r="R860" s="228">
        <f>Q860*H860</f>
        <v>0</v>
      </c>
      <c r="S860" s="228">
        <v>0</v>
      </c>
      <c r="T860" s="229">
        <f>S860*H860</f>
        <v>0</v>
      </c>
      <c r="U860" s="39"/>
      <c r="V860" s="39"/>
      <c r="W860" s="39"/>
      <c r="X860" s="39"/>
      <c r="Y860" s="39"/>
      <c r="Z860" s="39"/>
      <c r="AA860" s="39"/>
      <c r="AB860" s="39"/>
      <c r="AC860" s="39"/>
      <c r="AD860" s="39"/>
      <c r="AE860" s="39"/>
      <c r="AR860" s="230" t="s">
        <v>155</v>
      </c>
      <c r="AT860" s="230" t="s">
        <v>151</v>
      </c>
      <c r="AU860" s="230" t="s">
        <v>84</v>
      </c>
      <c r="AY860" s="18" t="s">
        <v>148</v>
      </c>
      <c r="BE860" s="231">
        <f>IF(N860="základní",J860,0)</f>
        <v>0</v>
      </c>
      <c r="BF860" s="231">
        <f>IF(N860="snížená",J860,0)</f>
        <v>0</v>
      </c>
      <c r="BG860" s="231">
        <f>IF(N860="zákl. přenesená",J860,0)</f>
        <v>0</v>
      </c>
      <c r="BH860" s="231">
        <f>IF(N860="sníž. přenesená",J860,0)</f>
        <v>0</v>
      </c>
      <c r="BI860" s="231">
        <f>IF(N860="nulová",J860,0)</f>
        <v>0</v>
      </c>
      <c r="BJ860" s="18" t="s">
        <v>82</v>
      </c>
      <c r="BK860" s="231">
        <f>ROUND(I860*H860,2)</f>
        <v>0</v>
      </c>
      <c r="BL860" s="18" t="s">
        <v>155</v>
      </c>
      <c r="BM860" s="230" t="s">
        <v>786</v>
      </c>
    </row>
    <row r="861" s="14" customFormat="1">
      <c r="A861" s="14"/>
      <c r="B861" s="243"/>
      <c r="C861" s="244"/>
      <c r="D861" s="234" t="s">
        <v>156</v>
      </c>
      <c r="E861" s="245" t="s">
        <v>1</v>
      </c>
      <c r="F861" s="246" t="s">
        <v>787</v>
      </c>
      <c r="G861" s="244"/>
      <c r="H861" s="247">
        <v>1141.3219999999999</v>
      </c>
      <c r="I861" s="248"/>
      <c r="J861" s="244"/>
      <c r="K861" s="244"/>
      <c r="L861" s="249"/>
      <c r="M861" s="250"/>
      <c r="N861" s="251"/>
      <c r="O861" s="251"/>
      <c r="P861" s="251"/>
      <c r="Q861" s="251"/>
      <c r="R861" s="251"/>
      <c r="S861" s="251"/>
      <c r="T861" s="252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3" t="s">
        <v>156</v>
      </c>
      <c r="AU861" s="253" t="s">
        <v>84</v>
      </c>
      <c r="AV861" s="14" t="s">
        <v>84</v>
      </c>
      <c r="AW861" s="14" t="s">
        <v>30</v>
      </c>
      <c r="AX861" s="14" t="s">
        <v>74</v>
      </c>
      <c r="AY861" s="253" t="s">
        <v>148</v>
      </c>
    </row>
    <row r="862" s="15" customFormat="1">
      <c r="A862" s="15"/>
      <c r="B862" s="254"/>
      <c r="C862" s="255"/>
      <c r="D862" s="234" t="s">
        <v>156</v>
      </c>
      <c r="E862" s="256" t="s">
        <v>1</v>
      </c>
      <c r="F862" s="257" t="s">
        <v>162</v>
      </c>
      <c r="G862" s="255"/>
      <c r="H862" s="258">
        <v>1141.3219999999999</v>
      </c>
      <c r="I862" s="259"/>
      <c r="J862" s="255"/>
      <c r="K862" s="255"/>
      <c r="L862" s="260"/>
      <c r="M862" s="261"/>
      <c r="N862" s="262"/>
      <c r="O862" s="262"/>
      <c r="P862" s="262"/>
      <c r="Q862" s="262"/>
      <c r="R862" s="262"/>
      <c r="S862" s="262"/>
      <c r="T862" s="263"/>
      <c r="U862" s="15"/>
      <c r="V862" s="15"/>
      <c r="W862" s="15"/>
      <c r="X862" s="15"/>
      <c r="Y862" s="15"/>
      <c r="Z862" s="15"/>
      <c r="AA862" s="15"/>
      <c r="AB862" s="15"/>
      <c r="AC862" s="15"/>
      <c r="AD862" s="15"/>
      <c r="AE862" s="15"/>
      <c r="AT862" s="264" t="s">
        <v>156</v>
      </c>
      <c r="AU862" s="264" t="s">
        <v>84</v>
      </c>
      <c r="AV862" s="15" t="s">
        <v>155</v>
      </c>
      <c r="AW862" s="15" t="s">
        <v>30</v>
      </c>
      <c r="AX862" s="15" t="s">
        <v>82</v>
      </c>
      <c r="AY862" s="264" t="s">
        <v>148</v>
      </c>
    </row>
    <row r="863" s="2" customFormat="1" ht="33" customHeight="1">
      <c r="A863" s="39"/>
      <c r="B863" s="40"/>
      <c r="C863" s="219" t="s">
        <v>552</v>
      </c>
      <c r="D863" s="219" t="s">
        <v>151</v>
      </c>
      <c r="E863" s="220" t="s">
        <v>788</v>
      </c>
      <c r="F863" s="221" t="s">
        <v>789</v>
      </c>
      <c r="G863" s="222" t="s">
        <v>173</v>
      </c>
      <c r="H863" s="223">
        <v>80.698999999999998</v>
      </c>
      <c r="I863" s="224"/>
      <c r="J863" s="225">
        <f>ROUND(I863*H863,2)</f>
        <v>0</v>
      </c>
      <c r="K863" s="221" t="s">
        <v>33</v>
      </c>
      <c r="L863" s="45"/>
      <c r="M863" s="226" t="s">
        <v>1</v>
      </c>
      <c r="N863" s="227" t="s">
        <v>39</v>
      </c>
      <c r="O863" s="92"/>
      <c r="P863" s="228">
        <f>O863*H863</f>
        <v>0</v>
      </c>
      <c r="Q863" s="228">
        <v>0</v>
      </c>
      <c r="R863" s="228">
        <f>Q863*H863</f>
        <v>0</v>
      </c>
      <c r="S863" s="228">
        <v>0</v>
      </c>
      <c r="T863" s="229">
        <f>S863*H863</f>
        <v>0</v>
      </c>
      <c r="U863" s="39"/>
      <c r="V863" s="39"/>
      <c r="W863" s="39"/>
      <c r="X863" s="39"/>
      <c r="Y863" s="39"/>
      <c r="Z863" s="39"/>
      <c r="AA863" s="39"/>
      <c r="AB863" s="39"/>
      <c r="AC863" s="39"/>
      <c r="AD863" s="39"/>
      <c r="AE863" s="39"/>
      <c r="AR863" s="230" t="s">
        <v>155</v>
      </c>
      <c r="AT863" s="230" t="s">
        <v>151</v>
      </c>
      <c r="AU863" s="230" t="s">
        <v>84</v>
      </c>
      <c r="AY863" s="18" t="s">
        <v>148</v>
      </c>
      <c r="BE863" s="231">
        <f>IF(N863="základní",J863,0)</f>
        <v>0</v>
      </c>
      <c r="BF863" s="231">
        <f>IF(N863="snížená",J863,0)</f>
        <v>0</v>
      </c>
      <c r="BG863" s="231">
        <f>IF(N863="zákl. přenesená",J863,0)</f>
        <v>0</v>
      </c>
      <c r="BH863" s="231">
        <f>IF(N863="sníž. přenesená",J863,0)</f>
        <v>0</v>
      </c>
      <c r="BI863" s="231">
        <f>IF(N863="nulová",J863,0)</f>
        <v>0</v>
      </c>
      <c r="BJ863" s="18" t="s">
        <v>82</v>
      </c>
      <c r="BK863" s="231">
        <f>ROUND(I863*H863,2)</f>
        <v>0</v>
      </c>
      <c r="BL863" s="18" t="s">
        <v>155</v>
      </c>
      <c r="BM863" s="230" t="s">
        <v>790</v>
      </c>
    </row>
    <row r="864" s="14" customFormat="1">
      <c r="A864" s="14"/>
      <c r="B864" s="243"/>
      <c r="C864" s="244"/>
      <c r="D864" s="234" t="s">
        <v>156</v>
      </c>
      <c r="E864" s="245" t="s">
        <v>1</v>
      </c>
      <c r="F864" s="246" t="s">
        <v>791</v>
      </c>
      <c r="G864" s="244"/>
      <c r="H864" s="247">
        <v>80.698999999999998</v>
      </c>
      <c r="I864" s="248"/>
      <c r="J864" s="244"/>
      <c r="K864" s="244"/>
      <c r="L864" s="249"/>
      <c r="M864" s="250"/>
      <c r="N864" s="251"/>
      <c r="O864" s="251"/>
      <c r="P864" s="251"/>
      <c r="Q864" s="251"/>
      <c r="R864" s="251"/>
      <c r="S864" s="251"/>
      <c r="T864" s="252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3" t="s">
        <v>156</v>
      </c>
      <c r="AU864" s="253" t="s">
        <v>84</v>
      </c>
      <c r="AV864" s="14" t="s">
        <v>84</v>
      </c>
      <c r="AW864" s="14" t="s">
        <v>30</v>
      </c>
      <c r="AX864" s="14" t="s">
        <v>74</v>
      </c>
      <c r="AY864" s="253" t="s">
        <v>148</v>
      </c>
    </row>
    <row r="865" s="15" customFormat="1">
      <c r="A865" s="15"/>
      <c r="B865" s="254"/>
      <c r="C865" s="255"/>
      <c r="D865" s="234" t="s">
        <v>156</v>
      </c>
      <c r="E865" s="256" t="s">
        <v>1</v>
      </c>
      <c r="F865" s="257" t="s">
        <v>162</v>
      </c>
      <c r="G865" s="255"/>
      <c r="H865" s="258">
        <v>80.698999999999998</v>
      </c>
      <c r="I865" s="259"/>
      <c r="J865" s="255"/>
      <c r="K865" s="255"/>
      <c r="L865" s="260"/>
      <c r="M865" s="261"/>
      <c r="N865" s="262"/>
      <c r="O865" s="262"/>
      <c r="P865" s="262"/>
      <c r="Q865" s="262"/>
      <c r="R865" s="262"/>
      <c r="S865" s="262"/>
      <c r="T865" s="263"/>
      <c r="U865" s="15"/>
      <c r="V865" s="15"/>
      <c r="W865" s="15"/>
      <c r="X865" s="15"/>
      <c r="Y865" s="15"/>
      <c r="Z865" s="15"/>
      <c r="AA865" s="15"/>
      <c r="AB865" s="15"/>
      <c r="AC865" s="15"/>
      <c r="AD865" s="15"/>
      <c r="AE865" s="15"/>
      <c r="AT865" s="264" t="s">
        <v>156</v>
      </c>
      <c r="AU865" s="264" t="s">
        <v>84</v>
      </c>
      <c r="AV865" s="15" t="s">
        <v>155</v>
      </c>
      <c r="AW865" s="15" t="s">
        <v>30</v>
      </c>
      <c r="AX865" s="15" t="s">
        <v>82</v>
      </c>
      <c r="AY865" s="264" t="s">
        <v>148</v>
      </c>
    </row>
    <row r="866" s="2" customFormat="1" ht="33" customHeight="1">
      <c r="A866" s="39"/>
      <c r="B866" s="40"/>
      <c r="C866" s="219" t="s">
        <v>792</v>
      </c>
      <c r="D866" s="219" t="s">
        <v>151</v>
      </c>
      <c r="E866" s="220" t="s">
        <v>793</v>
      </c>
      <c r="F866" s="221" t="s">
        <v>794</v>
      </c>
      <c r="G866" s="222" t="s">
        <v>173</v>
      </c>
      <c r="H866" s="223">
        <v>0.29699999999999999</v>
      </c>
      <c r="I866" s="224"/>
      <c r="J866" s="225">
        <f>ROUND(I866*H866,2)</f>
        <v>0</v>
      </c>
      <c r="K866" s="221" t="s">
        <v>33</v>
      </c>
      <c r="L866" s="45"/>
      <c r="M866" s="226" t="s">
        <v>1</v>
      </c>
      <c r="N866" s="227" t="s">
        <v>39</v>
      </c>
      <c r="O866" s="92"/>
      <c r="P866" s="228">
        <f>O866*H866</f>
        <v>0</v>
      </c>
      <c r="Q866" s="228">
        <v>0</v>
      </c>
      <c r="R866" s="228">
        <f>Q866*H866</f>
        <v>0</v>
      </c>
      <c r="S866" s="228">
        <v>0</v>
      </c>
      <c r="T866" s="229">
        <f>S866*H866</f>
        <v>0</v>
      </c>
      <c r="U866" s="39"/>
      <c r="V866" s="39"/>
      <c r="W866" s="39"/>
      <c r="X866" s="39"/>
      <c r="Y866" s="39"/>
      <c r="Z866" s="39"/>
      <c r="AA866" s="39"/>
      <c r="AB866" s="39"/>
      <c r="AC866" s="39"/>
      <c r="AD866" s="39"/>
      <c r="AE866" s="39"/>
      <c r="AR866" s="230" t="s">
        <v>155</v>
      </c>
      <c r="AT866" s="230" t="s">
        <v>151</v>
      </c>
      <c r="AU866" s="230" t="s">
        <v>84</v>
      </c>
      <c r="AY866" s="18" t="s">
        <v>148</v>
      </c>
      <c r="BE866" s="231">
        <f>IF(N866="základní",J866,0)</f>
        <v>0</v>
      </c>
      <c r="BF866" s="231">
        <f>IF(N866="snížená",J866,0)</f>
        <v>0</v>
      </c>
      <c r="BG866" s="231">
        <f>IF(N866="zákl. přenesená",J866,0)</f>
        <v>0</v>
      </c>
      <c r="BH866" s="231">
        <f>IF(N866="sníž. přenesená",J866,0)</f>
        <v>0</v>
      </c>
      <c r="BI866" s="231">
        <f>IF(N866="nulová",J866,0)</f>
        <v>0</v>
      </c>
      <c r="BJ866" s="18" t="s">
        <v>82</v>
      </c>
      <c r="BK866" s="231">
        <f>ROUND(I866*H866,2)</f>
        <v>0</v>
      </c>
      <c r="BL866" s="18" t="s">
        <v>155</v>
      </c>
      <c r="BM866" s="230" t="s">
        <v>795</v>
      </c>
    </row>
    <row r="867" s="2" customFormat="1" ht="37.8" customHeight="1">
      <c r="A867" s="39"/>
      <c r="B867" s="40"/>
      <c r="C867" s="219" t="s">
        <v>563</v>
      </c>
      <c r="D867" s="219" t="s">
        <v>151</v>
      </c>
      <c r="E867" s="220" t="s">
        <v>796</v>
      </c>
      <c r="F867" s="221" t="s">
        <v>797</v>
      </c>
      <c r="G867" s="222" t="s">
        <v>173</v>
      </c>
      <c r="H867" s="223">
        <v>0.14000000000000001</v>
      </c>
      <c r="I867" s="224"/>
      <c r="J867" s="225">
        <f>ROUND(I867*H867,2)</f>
        <v>0</v>
      </c>
      <c r="K867" s="221" t="s">
        <v>33</v>
      </c>
      <c r="L867" s="45"/>
      <c r="M867" s="226" t="s">
        <v>1</v>
      </c>
      <c r="N867" s="227" t="s">
        <v>39</v>
      </c>
      <c r="O867" s="92"/>
      <c r="P867" s="228">
        <f>O867*H867</f>
        <v>0</v>
      </c>
      <c r="Q867" s="228">
        <v>0</v>
      </c>
      <c r="R867" s="228">
        <f>Q867*H867</f>
        <v>0</v>
      </c>
      <c r="S867" s="228">
        <v>0</v>
      </c>
      <c r="T867" s="229">
        <f>S867*H867</f>
        <v>0</v>
      </c>
      <c r="U867" s="39"/>
      <c r="V867" s="39"/>
      <c r="W867" s="39"/>
      <c r="X867" s="39"/>
      <c r="Y867" s="39"/>
      <c r="Z867" s="39"/>
      <c r="AA867" s="39"/>
      <c r="AB867" s="39"/>
      <c r="AC867" s="39"/>
      <c r="AD867" s="39"/>
      <c r="AE867" s="39"/>
      <c r="AR867" s="230" t="s">
        <v>155</v>
      </c>
      <c r="AT867" s="230" t="s">
        <v>151</v>
      </c>
      <c r="AU867" s="230" t="s">
        <v>84</v>
      </c>
      <c r="AY867" s="18" t="s">
        <v>148</v>
      </c>
      <c r="BE867" s="231">
        <f>IF(N867="základní",J867,0)</f>
        <v>0</v>
      </c>
      <c r="BF867" s="231">
        <f>IF(N867="snížená",J867,0)</f>
        <v>0</v>
      </c>
      <c r="BG867" s="231">
        <f>IF(N867="zákl. přenesená",J867,0)</f>
        <v>0</v>
      </c>
      <c r="BH867" s="231">
        <f>IF(N867="sníž. přenesená",J867,0)</f>
        <v>0</v>
      </c>
      <c r="BI867" s="231">
        <f>IF(N867="nulová",J867,0)</f>
        <v>0</v>
      </c>
      <c r="BJ867" s="18" t="s">
        <v>82</v>
      </c>
      <c r="BK867" s="231">
        <f>ROUND(I867*H867,2)</f>
        <v>0</v>
      </c>
      <c r="BL867" s="18" t="s">
        <v>155</v>
      </c>
      <c r="BM867" s="230" t="s">
        <v>798</v>
      </c>
    </row>
    <row r="868" s="2" customFormat="1" ht="33" customHeight="1">
      <c r="A868" s="39"/>
      <c r="B868" s="40"/>
      <c r="C868" s="219" t="s">
        <v>799</v>
      </c>
      <c r="D868" s="219" t="s">
        <v>151</v>
      </c>
      <c r="E868" s="220" t="s">
        <v>800</v>
      </c>
      <c r="F868" s="221" t="s">
        <v>801</v>
      </c>
      <c r="G868" s="222" t="s">
        <v>173</v>
      </c>
      <c r="H868" s="223">
        <v>0.38700000000000001</v>
      </c>
      <c r="I868" s="224"/>
      <c r="J868" s="225">
        <f>ROUND(I868*H868,2)</f>
        <v>0</v>
      </c>
      <c r="K868" s="221" t="s">
        <v>33</v>
      </c>
      <c r="L868" s="45"/>
      <c r="M868" s="226" t="s">
        <v>1</v>
      </c>
      <c r="N868" s="227" t="s">
        <v>39</v>
      </c>
      <c r="O868" s="92"/>
      <c r="P868" s="228">
        <f>O868*H868</f>
        <v>0</v>
      </c>
      <c r="Q868" s="228">
        <v>0</v>
      </c>
      <c r="R868" s="228">
        <f>Q868*H868</f>
        <v>0</v>
      </c>
      <c r="S868" s="228">
        <v>0</v>
      </c>
      <c r="T868" s="229">
        <f>S868*H868</f>
        <v>0</v>
      </c>
      <c r="U868" s="39"/>
      <c r="V868" s="39"/>
      <c r="W868" s="39"/>
      <c r="X868" s="39"/>
      <c r="Y868" s="39"/>
      <c r="Z868" s="39"/>
      <c r="AA868" s="39"/>
      <c r="AB868" s="39"/>
      <c r="AC868" s="39"/>
      <c r="AD868" s="39"/>
      <c r="AE868" s="39"/>
      <c r="AR868" s="230" t="s">
        <v>155</v>
      </c>
      <c r="AT868" s="230" t="s">
        <v>151</v>
      </c>
      <c r="AU868" s="230" t="s">
        <v>84</v>
      </c>
      <c r="AY868" s="18" t="s">
        <v>148</v>
      </c>
      <c r="BE868" s="231">
        <f>IF(N868="základní",J868,0)</f>
        <v>0</v>
      </c>
      <c r="BF868" s="231">
        <f>IF(N868="snížená",J868,0)</f>
        <v>0</v>
      </c>
      <c r="BG868" s="231">
        <f>IF(N868="zákl. přenesená",J868,0)</f>
        <v>0</v>
      </c>
      <c r="BH868" s="231">
        <f>IF(N868="sníž. přenesená",J868,0)</f>
        <v>0</v>
      </c>
      <c r="BI868" s="231">
        <f>IF(N868="nulová",J868,0)</f>
        <v>0</v>
      </c>
      <c r="BJ868" s="18" t="s">
        <v>82</v>
      </c>
      <c r="BK868" s="231">
        <f>ROUND(I868*H868,2)</f>
        <v>0</v>
      </c>
      <c r="BL868" s="18" t="s">
        <v>155</v>
      </c>
      <c r="BM868" s="230" t="s">
        <v>802</v>
      </c>
    </row>
    <row r="869" s="12" customFormat="1" ht="22.8" customHeight="1">
      <c r="A869" s="12"/>
      <c r="B869" s="203"/>
      <c r="C869" s="204"/>
      <c r="D869" s="205" t="s">
        <v>73</v>
      </c>
      <c r="E869" s="217" t="s">
        <v>803</v>
      </c>
      <c r="F869" s="217" t="s">
        <v>804</v>
      </c>
      <c r="G869" s="204"/>
      <c r="H869" s="204"/>
      <c r="I869" s="207"/>
      <c r="J869" s="218">
        <f>BK869</f>
        <v>0</v>
      </c>
      <c r="K869" s="204"/>
      <c r="L869" s="209"/>
      <c r="M869" s="210"/>
      <c r="N869" s="211"/>
      <c r="O869" s="211"/>
      <c r="P869" s="212">
        <f>P870</f>
        <v>0</v>
      </c>
      <c r="Q869" s="211"/>
      <c r="R869" s="212">
        <f>R870</f>
        <v>0</v>
      </c>
      <c r="S869" s="211"/>
      <c r="T869" s="213">
        <f>T870</f>
        <v>0</v>
      </c>
      <c r="U869" s="12"/>
      <c r="V869" s="12"/>
      <c r="W869" s="12"/>
      <c r="X869" s="12"/>
      <c r="Y869" s="12"/>
      <c r="Z869" s="12"/>
      <c r="AA869" s="12"/>
      <c r="AB869" s="12"/>
      <c r="AC869" s="12"/>
      <c r="AD869" s="12"/>
      <c r="AE869" s="12"/>
      <c r="AR869" s="214" t="s">
        <v>82</v>
      </c>
      <c r="AT869" s="215" t="s">
        <v>73</v>
      </c>
      <c r="AU869" s="215" t="s">
        <v>82</v>
      </c>
      <c r="AY869" s="214" t="s">
        <v>148</v>
      </c>
      <c r="BK869" s="216">
        <f>BK870</f>
        <v>0</v>
      </c>
    </row>
    <row r="870" s="2" customFormat="1" ht="21.75" customHeight="1">
      <c r="A870" s="39"/>
      <c r="B870" s="40"/>
      <c r="C870" s="219" t="s">
        <v>568</v>
      </c>
      <c r="D870" s="219" t="s">
        <v>151</v>
      </c>
      <c r="E870" s="220" t="s">
        <v>805</v>
      </c>
      <c r="F870" s="221" t="s">
        <v>806</v>
      </c>
      <c r="G870" s="222" t="s">
        <v>173</v>
      </c>
      <c r="H870" s="223">
        <v>45.459000000000003</v>
      </c>
      <c r="I870" s="224"/>
      <c r="J870" s="225">
        <f>ROUND(I870*H870,2)</f>
        <v>0</v>
      </c>
      <c r="K870" s="221" t="s">
        <v>33</v>
      </c>
      <c r="L870" s="45"/>
      <c r="M870" s="226" t="s">
        <v>1</v>
      </c>
      <c r="N870" s="227" t="s">
        <v>39</v>
      </c>
      <c r="O870" s="92"/>
      <c r="P870" s="228">
        <f>O870*H870</f>
        <v>0</v>
      </c>
      <c r="Q870" s="228">
        <v>0</v>
      </c>
      <c r="R870" s="228">
        <f>Q870*H870</f>
        <v>0</v>
      </c>
      <c r="S870" s="228">
        <v>0</v>
      </c>
      <c r="T870" s="229">
        <f>S870*H870</f>
        <v>0</v>
      </c>
      <c r="U870" s="39"/>
      <c r="V870" s="39"/>
      <c r="W870" s="39"/>
      <c r="X870" s="39"/>
      <c r="Y870" s="39"/>
      <c r="Z870" s="39"/>
      <c r="AA870" s="39"/>
      <c r="AB870" s="39"/>
      <c r="AC870" s="39"/>
      <c r="AD870" s="39"/>
      <c r="AE870" s="39"/>
      <c r="AR870" s="230" t="s">
        <v>155</v>
      </c>
      <c r="AT870" s="230" t="s">
        <v>151</v>
      </c>
      <c r="AU870" s="230" t="s">
        <v>84</v>
      </c>
      <c r="AY870" s="18" t="s">
        <v>148</v>
      </c>
      <c r="BE870" s="231">
        <f>IF(N870="základní",J870,0)</f>
        <v>0</v>
      </c>
      <c r="BF870" s="231">
        <f>IF(N870="snížená",J870,0)</f>
        <v>0</v>
      </c>
      <c r="BG870" s="231">
        <f>IF(N870="zákl. přenesená",J870,0)</f>
        <v>0</v>
      </c>
      <c r="BH870" s="231">
        <f>IF(N870="sníž. přenesená",J870,0)</f>
        <v>0</v>
      </c>
      <c r="BI870" s="231">
        <f>IF(N870="nulová",J870,0)</f>
        <v>0</v>
      </c>
      <c r="BJ870" s="18" t="s">
        <v>82</v>
      </c>
      <c r="BK870" s="231">
        <f>ROUND(I870*H870,2)</f>
        <v>0</v>
      </c>
      <c r="BL870" s="18" t="s">
        <v>155</v>
      </c>
      <c r="BM870" s="230" t="s">
        <v>807</v>
      </c>
    </row>
    <row r="871" s="12" customFormat="1" ht="25.92" customHeight="1">
      <c r="A871" s="12"/>
      <c r="B871" s="203"/>
      <c r="C871" s="204"/>
      <c r="D871" s="205" t="s">
        <v>73</v>
      </c>
      <c r="E871" s="206" t="s">
        <v>808</v>
      </c>
      <c r="F871" s="206" t="s">
        <v>809</v>
      </c>
      <c r="G871" s="204"/>
      <c r="H871" s="204"/>
      <c r="I871" s="207"/>
      <c r="J871" s="208">
        <f>BK871</f>
        <v>0</v>
      </c>
      <c r="K871" s="204"/>
      <c r="L871" s="209"/>
      <c r="M871" s="210"/>
      <c r="N871" s="211"/>
      <c r="O871" s="211"/>
      <c r="P871" s="212">
        <f>P872+P945+P950+P989+P1070+P1137+P1150+P1212+P1267+P1371+P1400</f>
        <v>0</v>
      </c>
      <c r="Q871" s="211"/>
      <c r="R871" s="212">
        <f>R872+R945+R950+R989+R1070+R1137+R1150+R1212+R1267+R1371+R1400</f>
        <v>18.819517827636002</v>
      </c>
      <c r="S871" s="211"/>
      <c r="T871" s="213">
        <f>T872+T945+T950+T989+T1070+T1137+T1150+T1212+T1267+T1371+T1400</f>
        <v>1.58083234</v>
      </c>
      <c r="U871" s="12"/>
      <c r="V871" s="12"/>
      <c r="W871" s="12"/>
      <c r="X871" s="12"/>
      <c r="Y871" s="12"/>
      <c r="Z871" s="12"/>
      <c r="AA871" s="12"/>
      <c r="AB871" s="12"/>
      <c r="AC871" s="12"/>
      <c r="AD871" s="12"/>
      <c r="AE871" s="12"/>
      <c r="AR871" s="214" t="s">
        <v>84</v>
      </c>
      <c r="AT871" s="215" t="s">
        <v>73</v>
      </c>
      <c r="AU871" s="215" t="s">
        <v>74</v>
      </c>
      <c r="AY871" s="214" t="s">
        <v>148</v>
      </c>
      <c r="BK871" s="216">
        <f>BK872+BK945+BK950+BK989+BK1070+BK1137+BK1150+BK1212+BK1267+BK1371+BK1400</f>
        <v>0</v>
      </c>
    </row>
    <row r="872" s="12" customFormat="1" ht="22.8" customHeight="1">
      <c r="A872" s="12"/>
      <c r="B872" s="203"/>
      <c r="C872" s="204"/>
      <c r="D872" s="205" t="s">
        <v>73</v>
      </c>
      <c r="E872" s="217" t="s">
        <v>810</v>
      </c>
      <c r="F872" s="217" t="s">
        <v>811</v>
      </c>
      <c r="G872" s="204"/>
      <c r="H872" s="204"/>
      <c r="I872" s="207"/>
      <c r="J872" s="218">
        <f>BK872</f>
        <v>0</v>
      </c>
      <c r="K872" s="204"/>
      <c r="L872" s="209"/>
      <c r="M872" s="210"/>
      <c r="N872" s="211"/>
      <c r="O872" s="211"/>
      <c r="P872" s="212">
        <f>SUM(P873:P944)</f>
        <v>0</v>
      </c>
      <c r="Q872" s="211"/>
      <c r="R872" s="212">
        <f>SUM(R873:R944)</f>
        <v>0.022305360000000003</v>
      </c>
      <c r="S872" s="211"/>
      <c r="T872" s="213">
        <f>SUM(T873:T944)</f>
        <v>0</v>
      </c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R872" s="214" t="s">
        <v>84</v>
      </c>
      <c r="AT872" s="215" t="s">
        <v>73</v>
      </c>
      <c r="AU872" s="215" t="s">
        <v>82</v>
      </c>
      <c r="AY872" s="214" t="s">
        <v>148</v>
      </c>
      <c r="BK872" s="216">
        <f>SUM(BK873:BK944)</f>
        <v>0</v>
      </c>
    </row>
    <row r="873" s="2" customFormat="1" ht="33" customHeight="1">
      <c r="A873" s="39"/>
      <c r="B873" s="40"/>
      <c r="C873" s="219" t="s">
        <v>812</v>
      </c>
      <c r="D873" s="219" t="s">
        <v>151</v>
      </c>
      <c r="E873" s="220" t="s">
        <v>813</v>
      </c>
      <c r="F873" s="221" t="s">
        <v>814</v>
      </c>
      <c r="G873" s="222" t="s">
        <v>154</v>
      </c>
      <c r="H873" s="223">
        <v>108.22</v>
      </c>
      <c r="I873" s="224"/>
      <c r="J873" s="225">
        <f>ROUND(I873*H873,2)</f>
        <v>0</v>
      </c>
      <c r="K873" s="221" t="s">
        <v>1</v>
      </c>
      <c r="L873" s="45"/>
      <c r="M873" s="226" t="s">
        <v>1</v>
      </c>
      <c r="N873" s="227" t="s">
        <v>39</v>
      </c>
      <c r="O873" s="92"/>
      <c r="P873" s="228">
        <f>O873*H873</f>
        <v>0</v>
      </c>
      <c r="Q873" s="228">
        <v>0</v>
      </c>
      <c r="R873" s="228">
        <f>Q873*H873</f>
        <v>0</v>
      </c>
      <c r="S873" s="228">
        <v>0</v>
      </c>
      <c r="T873" s="229">
        <f>S873*H873</f>
        <v>0</v>
      </c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R873" s="230" t="s">
        <v>218</v>
      </c>
      <c r="AT873" s="230" t="s">
        <v>151</v>
      </c>
      <c r="AU873" s="230" t="s">
        <v>84</v>
      </c>
      <c r="AY873" s="18" t="s">
        <v>148</v>
      </c>
      <c r="BE873" s="231">
        <f>IF(N873="základní",J873,0)</f>
        <v>0</v>
      </c>
      <c r="BF873" s="231">
        <f>IF(N873="snížená",J873,0)</f>
        <v>0</v>
      </c>
      <c r="BG873" s="231">
        <f>IF(N873="zákl. přenesená",J873,0)</f>
        <v>0</v>
      </c>
      <c r="BH873" s="231">
        <f>IF(N873="sníž. přenesená",J873,0)</f>
        <v>0</v>
      </c>
      <c r="BI873" s="231">
        <f>IF(N873="nulová",J873,0)</f>
        <v>0</v>
      </c>
      <c r="BJ873" s="18" t="s">
        <v>82</v>
      </c>
      <c r="BK873" s="231">
        <f>ROUND(I873*H873,2)</f>
        <v>0</v>
      </c>
      <c r="BL873" s="18" t="s">
        <v>218</v>
      </c>
      <c r="BM873" s="230" t="s">
        <v>815</v>
      </c>
    </row>
    <row r="874" s="13" customFormat="1">
      <c r="A874" s="13"/>
      <c r="B874" s="232"/>
      <c r="C874" s="233"/>
      <c r="D874" s="234" t="s">
        <v>156</v>
      </c>
      <c r="E874" s="235" t="s">
        <v>1</v>
      </c>
      <c r="F874" s="236" t="s">
        <v>816</v>
      </c>
      <c r="G874" s="233"/>
      <c r="H874" s="235" t="s">
        <v>1</v>
      </c>
      <c r="I874" s="237"/>
      <c r="J874" s="233"/>
      <c r="K874" s="233"/>
      <c r="L874" s="238"/>
      <c r="M874" s="239"/>
      <c r="N874" s="240"/>
      <c r="O874" s="240"/>
      <c r="P874" s="240"/>
      <c r="Q874" s="240"/>
      <c r="R874" s="240"/>
      <c r="S874" s="240"/>
      <c r="T874" s="241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42" t="s">
        <v>156</v>
      </c>
      <c r="AU874" s="242" t="s">
        <v>84</v>
      </c>
      <c r="AV874" s="13" t="s">
        <v>82</v>
      </c>
      <c r="AW874" s="13" t="s">
        <v>30</v>
      </c>
      <c r="AX874" s="13" t="s">
        <v>74</v>
      </c>
      <c r="AY874" s="242" t="s">
        <v>148</v>
      </c>
    </row>
    <row r="875" s="14" customFormat="1">
      <c r="A875" s="14"/>
      <c r="B875" s="243"/>
      <c r="C875" s="244"/>
      <c r="D875" s="234" t="s">
        <v>156</v>
      </c>
      <c r="E875" s="245" t="s">
        <v>1</v>
      </c>
      <c r="F875" s="246" t="s">
        <v>817</v>
      </c>
      <c r="G875" s="244"/>
      <c r="H875" s="247">
        <v>22.140000000000001</v>
      </c>
      <c r="I875" s="248"/>
      <c r="J875" s="244"/>
      <c r="K875" s="244"/>
      <c r="L875" s="249"/>
      <c r="M875" s="250"/>
      <c r="N875" s="251"/>
      <c r="O875" s="251"/>
      <c r="P875" s="251"/>
      <c r="Q875" s="251"/>
      <c r="R875" s="251"/>
      <c r="S875" s="251"/>
      <c r="T875" s="252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3" t="s">
        <v>156</v>
      </c>
      <c r="AU875" s="253" t="s">
        <v>84</v>
      </c>
      <c r="AV875" s="14" t="s">
        <v>84</v>
      </c>
      <c r="AW875" s="14" t="s">
        <v>30</v>
      </c>
      <c r="AX875" s="14" t="s">
        <v>74</v>
      </c>
      <c r="AY875" s="253" t="s">
        <v>148</v>
      </c>
    </row>
    <row r="876" s="14" customFormat="1">
      <c r="A876" s="14"/>
      <c r="B876" s="243"/>
      <c r="C876" s="244"/>
      <c r="D876" s="234" t="s">
        <v>156</v>
      </c>
      <c r="E876" s="245" t="s">
        <v>1</v>
      </c>
      <c r="F876" s="246" t="s">
        <v>818</v>
      </c>
      <c r="G876" s="244"/>
      <c r="H876" s="247">
        <v>28.41</v>
      </c>
      <c r="I876" s="248"/>
      <c r="J876" s="244"/>
      <c r="K876" s="244"/>
      <c r="L876" s="249"/>
      <c r="M876" s="250"/>
      <c r="N876" s="251"/>
      <c r="O876" s="251"/>
      <c r="P876" s="251"/>
      <c r="Q876" s="251"/>
      <c r="R876" s="251"/>
      <c r="S876" s="251"/>
      <c r="T876" s="252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3" t="s">
        <v>156</v>
      </c>
      <c r="AU876" s="253" t="s">
        <v>84</v>
      </c>
      <c r="AV876" s="14" t="s">
        <v>84</v>
      </c>
      <c r="AW876" s="14" t="s">
        <v>30</v>
      </c>
      <c r="AX876" s="14" t="s">
        <v>74</v>
      </c>
      <c r="AY876" s="253" t="s">
        <v>148</v>
      </c>
    </row>
    <row r="877" s="16" customFormat="1">
      <c r="A877" s="16"/>
      <c r="B877" s="265"/>
      <c r="C877" s="266"/>
      <c r="D877" s="234" t="s">
        <v>156</v>
      </c>
      <c r="E877" s="267" t="s">
        <v>1</v>
      </c>
      <c r="F877" s="268" t="s">
        <v>178</v>
      </c>
      <c r="G877" s="266"/>
      <c r="H877" s="269">
        <v>50.549999999999997</v>
      </c>
      <c r="I877" s="270"/>
      <c r="J877" s="266"/>
      <c r="K877" s="266"/>
      <c r="L877" s="271"/>
      <c r="M877" s="272"/>
      <c r="N877" s="273"/>
      <c r="O877" s="273"/>
      <c r="P877" s="273"/>
      <c r="Q877" s="273"/>
      <c r="R877" s="273"/>
      <c r="S877" s="273"/>
      <c r="T877" s="274"/>
      <c r="U877" s="16"/>
      <c r="V877" s="16"/>
      <c r="W877" s="16"/>
      <c r="X877" s="16"/>
      <c r="Y877" s="16"/>
      <c r="Z877" s="16"/>
      <c r="AA877" s="16"/>
      <c r="AB877" s="16"/>
      <c r="AC877" s="16"/>
      <c r="AD877" s="16"/>
      <c r="AE877" s="16"/>
      <c r="AT877" s="275" t="s">
        <v>156</v>
      </c>
      <c r="AU877" s="275" t="s">
        <v>84</v>
      </c>
      <c r="AV877" s="16" t="s">
        <v>149</v>
      </c>
      <c r="AW877" s="16" t="s">
        <v>30</v>
      </c>
      <c r="AX877" s="16" t="s">
        <v>74</v>
      </c>
      <c r="AY877" s="275" t="s">
        <v>148</v>
      </c>
    </row>
    <row r="878" s="13" customFormat="1">
      <c r="A878" s="13"/>
      <c r="B878" s="232"/>
      <c r="C878" s="233"/>
      <c r="D878" s="234" t="s">
        <v>156</v>
      </c>
      <c r="E878" s="235" t="s">
        <v>1</v>
      </c>
      <c r="F878" s="236" t="s">
        <v>446</v>
      </c>
      <c r="G878" s="233"/>
      <c r="H878" s="235" t="s">
        <v>1</v>
      </c>
      <c r="I878" s="237"/>
      <c r="J878" s="233"/>
      <c r="K878" s="233"/>
      <c r="L878" s="238"/>
      <c r="M878" s="239"/>
      <c r="N878" s="240"/>
      <c r="O878" s="240"/>
      <c r="P878" s="240"/>
      <c r="Q878" s="240"/>
      <c r="R878" s="240"/>
      <c r="S878" s="240"/>
      <c r="T878" s="241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42" t="s">
        <v>156</v>
      </c>
      <c r="AU878" s="242" t="s">
        <v>84</v>
      </c>
      <c r="AV878" s="13" t="s">
        <v>82</v>
      </c>
      <c r="AW878" s="13" t="s">
        <v>30</v>
      </c>
      <c r="AX878" s="13" t="s">
        <v>74</v>
      </c>
      <c r="AY878" s="242" t="s">
        <v>148</v>
      </c>
    </row>
    <row r="879" s="14" customFormat="1">
      <c r="A879" s="14"/>
      <c r="B879" s="243"/>
      <c r="C879" s="244"/>
      <c r="D879" s="234" t="s">
        <v>156</v>
      </c>
      <c r="E879" s="245" t="s">
        <v>1</v>
      </c>
      <c r="F879" s="246" t="s">
        <v>447</v>
      </c>
      <c r="G879" s="244"/>
      <c r="H879" s="247">
        <v>28.530000000000001</v>
      </c>
      <c r="I879" s="248"/>
      <c r="J879" s="244"/>
      <c r="K879" s="244"/>
      <c r="L879" s="249"/>
      <c r="M879" s="250"/>
      <c r="N879" s="251"/>
      <c r="O879" s="251"/>
      <c r="P879" s="251"/>
      <c r="Q879" s="251"/>
      <c r="R879" s="251"/>
      <c r="S879" s="251"/>
      <c r="T879" s="252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3" t="s">
        <v>156</v>
      </c>
      <c r="AU879" s="253" t="s">
        <v>84</v>
      </c>
      <c r="AV879" s="14" t="s">
        <v>84</v>
      </c>
      <c r="AW879" s="14" t="s">
        <v>30</v>
      </c>
      <c r="AX879" s="14" t="s">
        <v>74</v>
      </c>
      <c r="AY879" s="253" t="s">
        <v>148</v>
      </c>
    </row>
    <row r="880" s="13" customFormat="1">
      <c r="A880" s="13"/>
      <c r="B880" s="232"/>
      <c r="C880" s="233"/>
      <c r="D880" s="234" t="s">
        <v>156</v>
      </c>
      <c r="E880" s="235" t="s">
        <v>1</v>
      </c>
      <c r="F880" s="236" t="s">
        <v>448</v>
      </c>
      <c r="G880" s="233"/>
      <c r="H880" s="235" t="s">
        <v>1</v>
      </c>
      <c r="I880" s="237"/>
      <c r="J880" s="233"/>
      <c r="K880" s="233"/>
      <c r="L880" s="238"/>
      <c r="M880" s="239"/>
      <c r="N880" s="240"/>
      <c r="O880" s="240"/>
      <c r="P880" s="240"/>
      <c r="Q880" s="240"/>
      <c r="R880" s="240"/>
      <c r="S880" s="240"/>
      <c r="T880" s="241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42" t="s">
        <v>156</v>
      </c>
      <c r="AU880" s="242" t="s">
        <v>84</v>
      </c>
      <c r="AV880" s="13" t="s">
        <v>82</v>
      </c>
      <c r="AW880" s="13" t="s">
        <v>30</v>
      </c>
      <c r="AX880" s="13" t="s">
        <v>74</v>
      </c>
      <c r="AY880" s="242" t="s">
        <v>148</v>
      </c>
    </row>
    <row r="881" s="14" customFormat="1">
      <c r="A881" s="14"/>
      <c r="B881" s="243"/>
      <c r="C881" s="244"/>
      <c r="D881" s="234" t="s">
        <v>156</v>
      </c>
      <c r="E881" s="245" t="s">
        <v>1</v>
      </c>
      <c r="F881" s="246" t="s">
        <v>449</v>
      </c>
      <c r="G881" s="244"/>
      <c r="H881" s="247">
        <v>29.140000000000001</v>
      </c>
      <c r="I881" s="248"/>
      <c r="J881" s="244"/>
      <c r="K881" s="244"/>
      <c r="L881" s="249"/>
      <c r="M881" s="250"/>
      <c r="N881" s="251"/>
      <c r="O881" s="251"/>
      <c r="P881" s="251"/>
      <c r="Q881" s="251"/>
      <c r="R881" s="251"/>
      <c r="S881" s="251"/>
      <c r="T881" s="252"/>
      <c r="U881" s="14"/>
      <c r="V881" s="14"/>
      <c r="W881" s="14"/>
      <c r="X881" s="14"/>
      <c r="Y881" s="14"/>
      <c r="Z881" s="14"/>
      <c r="AA881" s="14"/>
      <c r="AB881" s="14"/>
      <c r="AC881" s="14"/>
      <c r="AD881" s="14"/>
      <c r="AE881" s="14"/>
      <c r="AT881" s="253" t="s">
        <v>156</v>
      </c>
      <c r="AU881" s="253" t="s">
        <v>84</v>
      </c>
      <c r="AV881" s="14" t="s">
        <v>84</v>
      </c>
      <c r="AW881" s="14" t="s">
        <v>30</v>
      </c>
      <c r="AX881" s="14" t="s">
        <v>74</v>
      </c>
      <c r="AY881" s="253" t="s">
        <v>148</v>
      </c>
    </row>
    <row r="882" s="16" customFormat="1">
      <c r="A882" s="16"/>
      <c r="B882" s="265"/>
      <c r="C882" s="266"/>
      <c r="D882" s="234" t="s">
        <v>156</v>
      </c>
      <c r="E882" s="267" t="s">
        <v>1</v>
      </c>
      <c r="F882" s="268" t="s">
        <v>178</v>
      </c>
      <c r="G882" s="266"/>
      <c r="H882" s="269">
        <v>57.670000000000002</v>
      </c>
      <c r="I882" s="270"/>
      <c r="J882" s="266"/>
      <c r="K882" s="266"/>
      <c r="L882" s="271"/>
      <c r="M882" s="272"/>
      <c r="N882" s="273"/>
      <c r="O882" s="273"/>
      <c r="P882" s="273"/>
      <c r="Q882" s="273"/>
      <c r="R882" s="273"/>
      <c r="S882" s="273"/>
      <c r="T882" s="274"/>
      <c r="U882" s="16"/>
      <c r="V882" s="16"/>
      <c r="W882" s="16"/>
      <c r="X882" s="16"/>
      <c r="Y882" s="16"/>
      <c r="Z882" s="16"/>
      <c r="AA882" s="16"/>
      <c r="AB882" s="16"/>
      <c r="AC882" s="16"/>
      <c r="AD882" s="16"/>
      <c r="AE882" s="16"/>
      <c r="AT882" s="275" t="s">
        <v>156</v>
      </c>
      <c r="AU882" s="275" t="s">
        <v>84</v>
      </c>
      <c r="AV882" s="16" t="s">
        <v>149</v>
      </c>
      <c r="AW882" s="16" t="s">
        <v>30</v>
      </c>
      <c r="AX882" s="16" t="s">
        <v>74</v>
      </c>
      <c r="AY882" s="275" t="s">
        <v>148</v>
      </c>
    </row>
    <row r="883" s="15" customFormat="1">
      <c r="A883" s="15"/>
      <c r="B883" s="254"/>
      <c r="C883" s="255"/>
      <c r="D883" s="234" t="s">
        <v>156</v>
      </c>
      <c r="E883" s="256" t="s">
        <v>1</v>
      </c>
      <c r="F883" s="257" t="s">
        <v>162</v>
      </c>
      <c r="G883" s="255"/>
      <c r="H883" s="258">
        <v>108.22</v>
      </c>
      <c r="I883" s="259"/>
      <c r="J883" s="255"/>
      <c r="K883" s="255"/>
      <c r="L883" s="260"/>
      <c r="M883" s="261"/>
      <c r="N883" s="262"/>
      <c r="O883" s="262"/>
      <c r="P883" s="262"/>
      <c r="Q883" s="262"/>
      <c r="R883" s="262"/>
      <c r="S883" s="262"/>
      <c r="T883" s="263"/>
      <c r="U883" s="15"/>
      <c r="V883" s="15"/>
      <c r="W883" s="15"/>
      <c r="X883" s="15"/>
      <c r="Y883" s="15"/>
      <c r="Z883" s="15"/>
      <c r="AA883" s="15"/>
      <c r="AB883" s="15"/>
      <c r="AC883" s="15"/>
      <c r="AD883" s="15"/>
      <c r="AE883" s="15"/>
      <c r="AT883" s="264" t="s">
        <v>156</v>
      </c>
      <c r="AU883" s="264" t="s">
        <v>84</v>
      </c>
      <c r="AV883" s="15" t="s">
        <v>155</v>
      </c>
      <c r="AW883" s="15" t="s">
        <v>30</v>
      </c>
      <c r="AX883" s="15" t="s">
        <v>82</v>
      </c>
      <c r="AY883" s="264" t="s">
        <v>148</v>
      </c>
    </row>
    <row r="884" s="2" customFormat="1" ht="37.8" customHeight="1">
      <c r="A884" s="39"/>
      <c r="B884" s="40"/>
      <c r="C884" s="219" t="s">
        <v>572</v>
      </c>
      <c r="D884" s="219" t="s">
        <v>151</v>
      </c>
      <c r="E884" s="220" t="s">
        <v>819</v>
      </c>
      <c r="F884" s="221" t="s">
        <v>820</v>
      </c>
      <c r="G884" s="222" t="s">
        <v>154</v>
      </c>
      <c r="H884" s="223">
        <v>81.650999999999996</v>
      </c>
      <c r="I884" s="224"/>
      <c r="J884" s="225">
        <f>ROUND(I884*H884,2)</f>
        <v>0</v>
      </c>
      <c r="K884" s="221" t="s">
        <v>1</v>
      </c>
      <c r="L884" s="45"/>
      <c r="M884" s="226" t="s">
        <v>1</v>
      </c>
      <c r="N884" s="227" t="s">
        <v>39</v>
      </c>
      <c r="O884" s="92"/>
      <c r="P884" s="228">
        <f>O884*H884</f>
        <v>0</v>
      </c>
      <c r="Q884" s="228">
        <v>0</v>
      </c>
      <c r="R884" s="228">
        <f>Q884*H884</f>
        <v>0</v>
      </c>
      <c r="S884" s="228">
        <v>0</v>
      </c>
      <c r="T884" s="229">
        <f>S884*H884</f>
        <v>0</v>
      </c>
      <c r="U884" s="39"/>
      <c r="V884" s="39"/>
      <c r="W884" s="39"/>
      <c r="X884" s="39"/>
      <c r="Y884" s="39"/>
      <c r="Z884" s="39"/>
      <c r="AA884" s="39"/>
      <c r="AB884" s="39"/>
      <c r="AC884" s="39"/>
      <c r="AD884" s="39"/>
      <c r="AE884" s="39"/>
      <c r="AR884" s="230" t="s">
        <v>218</v>
      </c>
      <c r="AT884" s="230" t="s">
        <v>151</v>
      </c>
      <c r="AU884" s="230" t="s">
        <v>84</v>
      </c>
      <c r="AY884" s="18" t="s">
        <v>148</v>
      </c>
      <c r="BE884" s="231">
        <f>IF(N884="základní",J884,0)</f>
        <v>0</v>
      </c>
      <c r="BF884" s="231">
        <f>IF(N884="snížená",J884,0)</f>
        <v>0</v>
      </c>
      <c r="BG884" s="231">
        <f>IF(N884="zákl. přenesená",J884,0)</f>
        <v>0</v>
      </c>
      <c r="BH884" s="231">
        <f>IF(N884="sníž. přenesená",J884,0)</f>
        <v>0</v>
      </c>
      <c r="BI884" s="231">
        <f>IF(N884="nulová",J884,0)</f>
        <v>0</v>
      </c>
      <c r="BJ884" s="18" t="s">
        <v>82</v>
      </c>
      <c r="BK884" s="231">
        <f>ROUND(I884*H884,2)</f>
        <v>0</v>
      </c>
      <c r="BL884" s="18" t="s">
        <v>218</v>
      </c>
      <c r="BM884" s="230" t="s">
        <v>821</v>
      </c>
    </row>
    <row r="885" s="13" customFormat="1">
      <c r="A885" s="13"/>
      <c r="B885" s="232"/>
      <c r="C885" s="233"/>
      <c r="D885" s="234" t="s">
        <v>156</v>
      </c>
      <c r="E885" s="235" t="s">
        <v>1</v>
      </c>
      <c r="F885" s="236" t="s">
        <v>822</v>
      </c>
      <c r="G885" s="233"/>
      <c r="H885" s="235" t="s">
        <v>1</v>
      </c>
      <c r="I885" s="237"/>
      <c r="J885" s="233"/>
      <c r="K885" s="233"/>
      <c r="L885" s="238"/>
      <c r="M885" s="239"/>
      <c r="N885" s="240"/>
      <c r="O885" s="240"/>
      <c r="P885" s="240"/>
      <c r="Q885" s="240"/>
      <c r="R885" s="240"/>
      <c r="S885" s="240"/>
      <c r="T885" s="241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42" t="s">
        <v>156</v>
      </c>
      <c r="AU885" s="242" t="s">
        <v>84</v>
      </c>
      <c r="AV885" s="13" t="s">
        <v>82</v>
      </c>
      <c r="AW885" s="13" t="s">
        <v>30</v>
      </c>
      <c r="AX885" s="13" t="s">
        <v>74</v>
      </c>
      <c r="AY885" s="242" t="s">
        <v>148</v>
      </c>
    </row>
    <row r="886" s="13" customFormat="1">
      <c r="A886" s="13"/>
      <c r="B886" s="232"/>
      <c r="C886" s="233"/>
      <c r="D886" s="234" t="s">
        <v>156</v>
      </c>
      <c r="E886" s="235" t="s">
        <v>1</v>
      </c>
      <c r="F886" s="236" t="s">
        <v>816</v>
      </c>
      <c r="G886" s="233"/>
      <c r="H886" s="235" t="s">
        <v>1</v>
      </c>
      <c r="I886" s="237"/>
      <c r="J886" s="233"/>
      <c r="K886" s="233"/>
      <c r="L886" s="238"/>
      <c r="M886" s="239"/>
      <c r="N886" s="240"/>
      <c r="O886" s="240"/>
      <c r="P886" s="240"/>
      <c r="Q886" s="240"/>
      <c r="R886" s="240"/>
      <c r="S886" s="240"/>
      <c r="T886" s="241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42" t="s">
        <v>156</v>
      </c>
      <c r="AU886" s="242" t="s">
        <v>84</v>
      </c>
      <c r="AV886" s="13" t="s">
        <v>82</v>
      </c>
      <c r="AW886" s="13" t="s">
        <v>30</v>
      </c>
      <c r="AX886" s="13" t="s">
        <v>74</v>
      </c>
      <c r="AY886" s="242" t="s">
        <v>148</v>
      </c>
    </row>
    <row r="887" s="14" customFormat="1">
      <c r="A887" s="14"/>
      <c r="B887" s="243"/>
      <c r="C887" s="244"/>
      <c r="D887" s="234" t="s">
        <v>156</v>
      </c>
      <c r="E887" s="245" t="s">
        <v>1</v>
      </c>
      <c r="F887" s="246" t="s">
        <v>823</v>
      </c>
      <c r="G887" s="244"/>
      <c r="H887" s="247">
        <v>1.4099999999999999</v>
      </c>
      <c r="I887" s="248"/>
      <c r="J887" s="244"/>
      <c r="K887" s="244"/>
      <c r="L887" s="249"/>
      <c r="M887" s="250"/>
      <c r="N887" s="251"/>
      <c r="O887" s="251"/>
      <c r="P887" s="251"/>
      <c r="Q887" s="251"/>
      <c r="R887" s="251"/>
      <c r="S887" s="251"/>
      <c r="T887" s="252"/>
      <c r="U887" s="14"/>
      <c r="V887" s="14"/>
      <c r="W887" s="14"/>
      <c r="X887" s="14"/>
      <c r="Y887" s="14"/>
      <c r="Z887" s="14"/>
      <c r="AA887" s="14"/>
      <c r="AB887" s="14"/>
      <c r="AC887" s="14"/>
      <c r="AD887" s="14"/>
      <c r="AE887" s="14"/>
      <c r="AT887" s="253" t="s">
        <v>156</v>
      </c>
      <c r="AU887" s="253" t="s">
        <v>84</v>
      </c>
      <c r="AV887" s="14" t="s">
        <v>84</v>
      </c>
      <c r="AW887" s="14" t="s">
        <v>30</v>
      </c>
      <c r="AX887" s="14" t="s">
        <v>74</v>
      </c>
      <c r="AY887" s="253" t="s">
        <v>148</v>
      </c>
    </row>
    <row r="888" s="14" customFormat="1">
      <c r="A888" s="14"/>
      <c r="B888" s="243"/>
      <c r="C888" s="244"/>
      <c r="D888" s="234" t="s">
        <v>156</v>
      </c>
      <c r="E888" s="245" t="s">
        <v>1</v>
      </c>
      <c r="F888" s="246" t="s">
        <v>824</v>
      </c>
      <c r="G888" s="244"/>
      <c r="H888" s="247">
        <v>2.1299999999999999</v>
      </c>
      <c r="I888" s="248"/>
      <c r="J888" s="244"/>
      <c r="K888" s="244"/>
      <c r="L888" s="249"/>
      <c r="M888" s="250"/>
      <c r="N888" s="251"/>
      <c r="O888" s="251"/>
      <c r="P888" s="251"/>
      <c r="Q888" s="251"/>
      <c r="R888" s="251"/>
      <c r="S888" s="251"/>
      <c r="T888" s="252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3" t="s">
        <v>156</v>
      </c>
      <c r="AU888" s="253" t="s">
        <v>84</v>
      </c>
      <c r="AV888" s="14" t="s">
        <v>84</v>
      </c>
      <c r="AW888" s="14" t="s">
        <v>30</v>
      </c>
      <c r="AX888" s="14" t="s">
        <v>74</v>
      </c>
      <c r="AY888" s="253" t="s">
        <v>148</v>
      </c>
    </row>
    <row r="889" s="14" customFormat="1">
      <c r="A889" s="14"/>
      <c r="B889" s="243"/>
      <c r="C889" s="244"/>
      <c r="D889" s="234" t="s">
        <v>156</v>
      </c>
      <c r="E889" s="245" t="s">
        <v>1</v>
      </c>
      <c r="F889" s="246" t="s">
        <v>825</v>
      </c>
      <c r="G889" s="244"/>
      <c r="H889" s="247">
        <v>14.52</v>
      </c>
      <c r="I889" s="248"/>
      <c r="J889" s="244"/>
      <c r="K889" s="244"/>
      <c r="L889" s="249"/>
      <c r="M889" s="250"/>
      <c r="N889" s="251"/>
      <c r="O889" s="251"/>
      <c r="P889" s="251"/>
      <c r="Q889" s="251"/>
      <c r="R889" s="251"/>
      <c r="S889" s="251"/>
      <c r="T889" s="252"/>
      <c r="U889" s="14"/>
      <c r="V889" s="14"/>
      <c r="W889" s="14"/>
      <c r="X889" s="14"/>
      <c r="Y889" s="14"/>
      <c r="Z889" s="14"/>
      <c r="AA889" s="14"/>
      <c r="AB889" s="14"/>
      <c r="AC889" s="14"/>
      <c r="AD889" s="14"/>
      <c r="AE889" s="14"/>
      <c r="AT889" s="253" t="s">
        <v>156</v>
      </c>
      <c r="AU889" s="253" t="s">
        <v>84</v>
      </c>
      <c r="AV889" s="14" t="s">
        <v>84</v>
      </c>
      <c r="AW889" s="14" t="s">
        <v>30</v>
      </c>
      <c r="AX889" s="14" t="s">
        <v>74</v>
      </c>
      <c r="AY889" s="253" t="s">
        <v>148</v>
      </c>
    </row>
    <row r="890" s="14" customFormat="1">
      <c r="A890" s="14"/>
      <c r="B890" s="243"/>
      <c r="C890" s="244"/>
      <c r="D890" s="234" t="s">
        <v>156</v>
      </c>
      <c r="E890" s="245" t="s">
        <v>1</v>
      </c>
      <c r="F890" s="246" t="s">
        <v>826</v>
      </c>
      <c r="G890" s="244"/>
      <c r="H890" s="247">
        <v>3.9900000000000002</v>
      </c>
      <c r="I890" s="248"/>
      <c r="J890" s="244"/>
      <c r="K890" s="244"/>
      <c r="L890" s="249"/>
      <c r="M890" s="250"/>
      <c r="N890" s="251"/>
      <c r="O890" s="251"/>
      <c r="P890" s="251"/>
      <c r="Q890" s="251"/>
      <c r="R890" s="251"/>
      <c r="S890" s="251"/>
      <c r="T890" s="252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3" t="s">
        <v>156</v>
      </c>
      <c r="AU890" s="253" t="s">
        <v>84</v>
      </c>
      <c r="AV890" s="14" t="s">
        <v>84</v>
      </c>
      <c r="AW890" s="14" t="s">
        <v>30</v>
      </c>
      <c r="AX890" s="14" t="s">
        <v>74</v>
      </c>
      <c r="AY890" s="253" t="s">
        <v>148</v>
      </c>
    </row>
    <row r="891" s="14" customFormat="1">
      <c r="A891" s="14"/>
      <c r="B891" s="243"/>
      <c r="C891" s="244"/>
      <c r="D891" s="234" t="s">
        <v>156</v>
      </c>
      <c r="E891" s="245" t="s">
        <v>1</v>
      </c>
      <c r="F891" s="246" t="s">
        <v>827</v>
      </c>
      <c r="G891" s="244"/>
      <c r="H891" s="247">
        <v>2.355</v>
      </c>
      <c r="I891" s="248"/>
      <c r="J891" s="244"/>
      <c r="K891" s="244"/>
      <c r="L891" s="249"/>
      <c r="M891" s="250"/>
      <c r="N891" s="251"/>
      <c r="O891" s="251"/>
      <c r="P891" s="251"/>
      <c r="Q891" s="251"/>
      <c r="R891" s="251"/>
      <c r="S891" s="251"/>
      <c r="T891" s="252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53" t="s">
        <v>156</v>
      </c>
      <c r="AU891" s="253" t="s">
        <v>84</v>
      </c>
      <c r="AV891" s="14" t="s">
        <v>84</v>
      </c>
      <c r="AW891" s="14" t="s">
        <v>30</v>
      </c>
      <c r="AX891" s="14" t="s">
        <v>74</v>
      </c>
      <c r="AY891" s="253" t="s">
        <v>148</v>
      </c>
    </row>
    <row r="892" s="14" customFormat="1">
      <c r="A892" s="14"/>
      <c r="B892" s="243"/>
      <c r="C892" s="244"/>
      <c r="D892" s="234" t="s">
        <v>156</v>
      </c>
      <c r="E892" s="245" t="s">
        <v>1</v>
      </c>
      <c r="F892" s="246" t="s">
        <v>828</v>
      </c>
      <c r="G892" s="244"/>
      <c r="H892" s="247">
        <v>3.3300000000000001</v>
      </c>
      <c r="I892" s="248"/>
      <c r="J892" s="244"/>
      <c r="K892" s="244"/>
      <c r="L892" s="249"/>
      <c r="M892" s="250"/>
      <c r="N892" s="251"/>
      <c r="O892" s="251"/>
      <c r="P892" s="251"/>
      <c r="Q892" s="251"/>
      <c r="R892" s="251"/>
      <c r="S892" s="251"/>
      <c r="T892" s="252"/>
      <c r="U892" s="14"/>
      <c r="V892" s="14"/>
      <c r="W892" s="14"/>
      <c r="X892" s="14"/>
      <c r="Y892" s="14"/>
      <c r="Z892" s="14"/>
      <c r="AA892" s="14"/>
      <c r="AB892" s="14"/>
      <c r="AC892" s="14"/>
      <c r="AD892" s="14"/>
      <c r="AE892" s="14"/>
      <c r="AT892" s="253" t="s">
        <v>156</v>
      </c>
      <c r="AU892" s="253" t="s">
        <v>84</v>
      </c>
      <c r="AV892" s="14" t="s">
        <v>84</v>
      </c>
      <c r="AW892" s="14" t="s">
        <v>30</v>
      </c>
      <c r="AX892" s="14" t="s">
        <v>74</v>
      </c>
      <c r="AY892" s="253" t="s">
        <v>148</v>
      </c>
    </row>
    <row r="893" s="14" customFormat="1">
      <c r="A893" s="14"/>
      <c r="B893" s="243"/>
      <c r="C893" s="244"/>
      <c r="D893" s="234" t="s">
        <v>156</v>
      </c>
      <c r="E893" s="245" t="s">
        <v>1</v>
      </c>
      <c r="F893" s="246" t="s">
        <v>829</v>
      </c>
      <c r="G893" s="244"/>
      <c r="H893" s="247">
        <v>9.0180000000000007</v>
      </c>
      <c r="I893" s="248"/>
      <c r="J893" s="244"/>
      <c r="K893" s="244"/>
      <c r="L893" s="249"/>
      <c r="M893" s="250"/>
      <c r="N893" s="251"/>
      <c r="O893" s="251"/>
      <c r="P893" s="251"/>
      <c r="Q893" s="251"/>
      <c r="R893" s="251"/>
      <c r="S893" s="251"/>
      <c r="T893" s="252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53" t="s">
        <v>156</v>
      </c>
      <c r="AU893" s="253" t="s">
        <v>84</v>
      </c>
      <c r="AV893" s="14" t="s">
        <v>84</v>
      </c>
      <c r="AW893" s="14" t="s">
        <v>30</v>
      </c>
      <c r="AX893" s="14" t="s">
        <v>74</v>
      </c>
      <c r="AY893" s="253" t="s">
        <v>148</v>
      </c>
    </row>
    <row r="894" s="14" customFormat="1">
      <c r="A894" s="14"/>
      <c r="B894" s="243"/>
      <c r="C894" s="244"/>
      <c r="D894" s="234" t="s">
        <v>156</v>
      </c>
      <c r="E894" s="245" t="s">
        <v>1</v>
      </c>
      <c r="F894" s="246" t="s">
        <v>830</v>
      </c>
      <c r="G894" s="244"/>
      <c r="H894" s="247">
        <v>2.04</v>
      </c>
      <c r="I894" s="248"/>
      <c r="J894" s="244"/>
      <c r="K894" s="244"/>
      <c r="L894" s="249"/>
      <c r="M894" s="250"/>
      <c r="N894" s="251"/>
      <c r="O894" s="251"/>
      <c r="P894" s="251"/>
      <c r="Q894" s="251"/>
      <c r="R894" s="251"/>
      <c r="S894" s="251"/>
      <c r="T894" s="252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53" t="s">
        <v>156</v>
      </c>
      <c r="AU894" s="253" t="s">
        <v>84</v>
      </c>
      <c r="AV894" s="14" t="s">
        <v>84</v>
      </c>
      <c r="AW894" s="14" t="s">
        <v>30</v>
      </c>
      <c r="AX894" s="14" t="s">
        <v>74</v>
      </c>
      <c r="AY894" s="253" t="s">
        <v>148</v>
      </c>
    </row>
    <row r="895" s="14" customFormat="1">
      <c r="A895" s="14"/>
      <c r="B895" s="243"/>
      <c r="C895" s="244"/>
      <c r="D895" s="234" t="s">
        <v>156</v>
      </c>
      <c r="E895" s="245" t="s">
        <v>1</v>
      </c>
      <c r="F895" s="246" t="s">
        <v>831</v>
      </c>
      <c r="G895" s="244"/>
      <c r="H895" s="247">
        <v>3.036</v>
      </c>
      <c r="I895" s="248"/>
      <c r="J895" s="244"/>
      <c r="K895" s="244"/>
      <c r="L895" s="249"/>
      <c r="M895" s="250"/>
      <c r="N895" s="251"/>
      <c r="O895" s="251"/>
      <c r="P895" s="251"/>
      <c r="Q895" s="251"/>
      <c r="R895" s="251"/>
      <c r="S895" s="251"/>
      <c r="T895" s="252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53" t="s">
        <v>156</v>
      </c>
      <c r="AU895" s="253" t="s">
        <v>84</v>
      </c>
      <c r="AV895" s="14" t="s">
        <v>84</v>
      </c>
      <c r="AW895" s="14" t="s">
        <v>30</v>
      </c>
      <c r="AX895" s="14" t="s">
        <v>74</v>
      </c>
      <c r="AY895" s="253" t="s">
        <v>148</v>
      </c>
    </row>
    <row r="896" s="16" customFormat="1">
      <c r="A896" s="16"/>
      <c r="B896" s="265"/>
      <c r="C896" s="266"/>
      <c r="D896" s="234" t="s">
        <v>156</v>
      </c>
      <c r="E896" s="267" t="s">
        <v>1</v>
      </c>
      <c r="F896" s="268" t="s">
        <v>178</v>
      </c>
      <c r="G896" s="266"/>
      <c r="H896" s="269">
        <v>41.829000000000001</v>
      </c>
      <c r="I896" s="270"/>
      <c r="J896" s="266"/>
      <c r="K896" s="266"/>
      <c r="L896" s="271"/>
      <c r="M896" s="272"/>
      <c r="N896" s="273"/>
      <c r="O896" s="273"/>
      <c r="P896" s="273"/>
      <c r="Q896" s="273"/>
      <c r="R896" s="273"/>
      <c r="S896" s="273"/>
      <c r="T896" s="274"/>
      <c r="U896" s="16"/>
      <c r="V896" s="16"/>
      <c r="W896" s="16"/>
      <c r="X896" s="16"/>
      <c r="Y896" s="16"/>
      <c r="Z896" s="16"/>
      <c r="AA896" s="16"/>
      <c r="AB896" s="16"/>
      <c r="AC896" s="16"/>
      <c r="AD896" s="16"/>
      <c r="AE896" s="16"/>
      <c r="AT896" s="275" t="s">
        <v>156</v>
      </c>
      <c r="AU896" s="275" t="s">
        <v>84</v>
      </c>
      <c r="AV896" s="16" t="s">
        <v>149</v>
      </c>
      <c r="AW896" s="16" t="s">
        <v>30</v>
      </c>
      <c r="AX896" s="16" t="s">
        <v>74</v>
      </c>
      <c r="AY896" s="275" t="s">
        <v>148</v>
      </c>
    </row>
    <row r="897" s="13" customFormat="1">
      <c r="A897" s="13"/>
      <c r="B897" s="232"/>
      <c r="C897" s="233"/>
      <c r="D897" s="234" t="s">
        <v>156</v>
      </c>
      <c r="E897" s="235" t="s">
        <v>1</v>
      </c>
      <c r="F897" s="236" t="s">
        <v>446</v>
      </c>
      <c r="G897" s="233"/>
      <c r="H897" s="235" t="s">
        <v>1</v>
      </c>
      <c r="I897" s="237"/>
      <c r="J897" s="233"/>
      <c r="K897" s="233"/>
      <c r="L897" s="238"/>
      <c r="M897" s="239"/>
      <c r="N897" s="240"/>
      <c r="O897" s="240"/>
      <c r="P897" s="240"/>
      <c r="Q897" s="240"/>
      <c r="R897" s="240"/>
      <c r="S897" s="240"/>
      <c r="T897" s="241"/>
      <c r="U897" s="13"/>
      <c r="V897" s="13"/>
      <c r="W897" s="13"/>
      <c r="X897" s="13"/>
      <c r="Y897" s="13"/>
      <c r="Z897" s="13"/>
      <c r="AA897" s="13"/>
      <c r="AB897" s="13"/>
      <c r="AC897" s="13"/>
      <c r="AD897" s="13"/>
      <c r="AE897" s="13"/>
      <c r="AT897" s="242" t="s">
        <v>156</v>
      </c>
      <c r="AU897" s="242" t="s">
        <v>84</v>
      </c>
      <c r="AV897" s="13" t="s">
        <v>82</v>
      </c>
      <c r="AW897" s="13" t="s">
        <v>30</v>
      </c>
      <c r="AX897" s="13" t="s">
        <v>74</v>
      </c>
      <c r="AY897" s="242" t="s">
        <v>148</v>
      </c>
    </row>
    <row r="898" s="14" customFormat="1">
      <c r="A898" s="14"/>
      <c r="B898" s="243"/>
      <c r="C898" s="244"/>
      <c r="D898" s="234" t="s">
        <v>156</v>
      </c>
      <c r="E898" s="245" t="s">
        <v>1</v>
      </c>
      <c r="F898" s="246" t="s">
        <v>832</v>
      </c>
      <c r="G898" s="244"/>
      <c r="H898" s="247">
        <v>1.77</v>
      </c>
      <c r="I898" s="248"/>
      <c r="J898" s="244"/>
      <c r="K898" s="244"/>
      <c r="L898" s="249"/>
      <c r="M898" s="250"/>
      <c r="N898" s="251"/>
      <c r="O898" s="251"/>
      <c r="P898" s="251"/>
      <c r="Q898" s="251"/>
      <c r="R898" s="251"/>
      <c r="S898" s="251"/>
      <c r="T898" s="252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53" t="s">
        <v>156</v>
      </c>
      <c r="AU898" s="253" t="s">
        <v>84</v>
      </c>
      <c r="AV898" s="14" t="s">
        <v>84</v>
      </c>
      <c r="AW898" s="14" t="s">
        <v>30</v>
      </c>
      <c r="AX898" s="14" t="s">
        <v>74</v>
      </c>
      <c r="AY898" s="253" t="s">
        <v>148</v>
      </c>
    </row>
    <row r="899" s="14" customFormat="1">
      <c r="A899" s="14"/>
      <c r="B899" s="243"/>
      <c r="C899" s="244"/>
      <c r="D899" s="234" t="s">
        <v>156</v>
      </c>
      <c r="E899" s="245" t="s">
        <v>1</v>
      </c>
      <c r="F899" s="246" t="s">
        <v>833</v>
      </c>
      <c r="G899" s="244"/>
      <c r="H899" s="247">
        <v>1.9199999999999999</v>
      </c>
      <c r="I899" s="248"/>
      <c r="J899" s="244"/>
      <c r="K899" s="244"/>
      <c r="L899" s="249"/>
      <c r="M899" s="250"/>
      <c r="N899" s="251"/>
      <c r="O899" s="251"/>
      <c r="P899" s="251"/>
      <c r="Q899" s="251"/>
      <c r="R899" s="251"/>
      <c r="S899" s="251"/>
      <c r="T899" s="252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3" t="s">
        <v>156</v>
      </c>
      <c r="AU899" s="253" t="s">
        <v>84</v>
      </c>
      <c r="AV899" s="14" t="s">
        <v>84</v>
      </c>
      <c r="AW899" s="14" t="s">
        <v>30</v>
      </c>
      <c r="AX899" s="14" t="s">
        <v>74</v>
      </c>
      <c r="AY899" s="253" t="s">
        <v>148</v>
      </c>
    </row>
    <row r="900" s="14" customFormat="1">
      <c r="A900" s="14"/>
      <c r="B900" s="243"/>
      <c r="C900" s="244"/>
      <c r="D900" s="234" t="s">
        <v>156</v>
      </c>
      <c r="E900" s="245" t="s">
        <v>1</v>
      </c>
      <c r="F900" s="246" t="s">
        <v>834</v>
      </c>
      <c r="G900" s="244"/>
      <c r="H900" s="247">
        <v>8.7850000000000001</v>
      </c>
      <c r="I900" s="248"/>
      <c r="J900" s="244"/>
      <c r="K900" s="244"/>
      <c r="L900" s="249"/>
      <c r="M900" s="250"/>
      <c r="N900" s="251"/>
      <c r="O900" s="251"/>
      <c r="P900" s="251"/>
      <c r="Q900" s="251"/>
      <c r="R900" s="251"/>
      <c r="S900" s="251"/>
      <c r="T900" s="252"/>
      <c r="U900" s="14"/>
      <c r="V900" s="14"/>
      <c r="W900" s="14"/>
      <c r="X900" s="14"/>
      <c r="Y900" s="14"/>
      <c r="Z900" s="14"/>
      <c r="AA900" s="14"/>
      <c r="AB900" s="14"/>
      <c r="AC900" s="14"/>
      <c r="AD900" s="14"/>
      <c r="AE900" s="14"/>
      <c r="AT900" s="253" t="s">
        <v>156</v>
      </c>
      <c r="AU900" s="253" t="s">
        <v>84</v>
      </c>
      <c r="AV900" s="14" t="s">
        <v>84</v>
      </c>
      <c r="AW900" s="14" t="s">
        <v>30</v>
      </c>
      <c r="AX900" s="14" t="s">
        <v>74</v>
      </c>
      <c r="AY900" s="253" t="s">
        <v>148</v>
      </c>
    </row>
    <row r="901" s="14" customFormat="1">
      <c r="A901" s="14"/>
      <c r="B901" s="243"/>
      <c r="C901" s="244"/>
      <c r="D901" s="234" t="s">
        <v>156</v>
      </c>
      <c r="E901" s="245" t="s">
        <v>1</v>
      </c>
      <c r="F901" s="246" t="s">
        <v>835</v>
      </c>
      <c r="G901" s="244"/>
      <c r="H901" s="247">
        <v>3.3900000000000001</v>
      </c>
      <c r="I901" s="248"/>
      <c r="J901" s="244"/>
      <c r="K901" s="244"/>
      <c r="L901" s="249"/>
      <c r="M901" s="250"/>
      <c r="N901" s="251"/>
      <c r="O901" s="251"/>
      <c r="P901" s="251"/>
      <c r="Q901" s="251"/>
      <c r="R901" s="251"/>
      <c r="S901" s="251"/>
      <c r="T901" s="252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3" t="s">
        <v>156</v>
      </c>
      <c r="AU901" s="253" t="s">
        <v>84</v>
      </c>
      <c r="AV901" s="14" t="s">
        <v>84</v>
      </c>
      <c r="AW901" s="14" t="s">
        <v>30</v>
      </c>
      <c r="AX901" s="14" t="s">
        <v>74</v>
      </c>
      <c r="AY901" s="253" t="s">
        <v>148</v>
      </c>
    </row>
    <row r="902" s="14" customFormat="1">
      <c r="A902" s="14"/>
      <c r="B902" s="243"/>
      <c r="C902" s="244"/>
      <c r="D902" s="234" t="s">
        <v>156</v>
      </c>
      <c r="E902" s="245" t="s">
        <v>1</v>
      </c>
      <c r="F902" s="246" t="s">
        <v>836</v>
      </c>
      <c r="G902" s="244"/>
      <c r="H902" s="247">
        <v>4.1280000000000001</v>
      </c>
      <c r="I902" s="248"/>
      <c r="J902" s="244"/>
      <c r="K902" s="244"/>
      <c r="L902" s="249"/>
      <c r="M902" s="250"/>
      <c r="N902" s="251"/>
      <c r="O902" s="251"/>
      <c r="P902" s="251"/>
      <c r="Q902" s="251"/>
      <c r="R902" s="251"/>
      <c r="S902" s="251"/>
      <c r="T902" s="252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53" t="s">
        <v>156</v>
      </c>
      <c r="AU902" s="253" t="s">
        <v>84</v>
      </c>
      <c r="AV902" s="14" t="s">
        <v>84</v>
      </c>
      <c r="AW902" s="14" t="s">
        <v>30</v>
      </c>
      <c r="AX902" s="14" t="s">
        <v>74</v>
      </c>
      <c r="AY902" s="253" t="s">
        <v>148</v>
      </c>
    </row>
    <row r="903" s="16" customFormat="1">
      <c r="A903" s="16"/>
      <c r="B903" s="265"/>
      <c r="C903" s="266"/>
      <c r="D903" s="234" t="s">
        <v>156</v>
      </c>
      <c r="E903" s="267" t="s">
        <v>1</v>
      </c>
      <c r="F903" s="268" t="s">
        <v>178</v>
      </c>
      <c r="G903" s="266"/>
      <c r="H903" s="269">
        <v>19.993000000000002</v>
      </c>
      <c r="I903" s="270"/>
      <c r="J903" s="266"/>
      <c r="K903" s="266"/>
      <c r="L903" s="271"/>
      <c r="M903" s="272"/>
      <c r="N903" s="273"/>
      <c r="O903" s="273"/>
      <c r="P903" s="273"/>
      <c r="Q903" s="273"/>
      <c r="R903" s="273"/>
      <c r="S903" s="273"/>
      <c r="T903" s="274"/>
      <c r="U903" s="16"/>
      <c r="V903" s="16"/>
      <c r="W903" s="16"/>
      <c r="X903" s="16"/>
      <c r="Y903" s="16"/>
      <c r="Z903" s="16"/>
      <c r="AA903" s="16"/>
      <c r="AB903" s="16"/>
      <c r="AC903" s="16"/>
      <c r="AD903" s="16"/>
      <c r="AE903" s="16"/>
      <c r="AT903" s="275" t="s">
        <v>156</v>
      </c>
      <c r="AU903" s="275" t="s">
        <v>84</v>
      </c>
      <c r="AV903" s="16" t="s">
        <v>149</v>
      </c>
      <c r="AW903" s="16" t="s">
        <v>30</v>
      </c>
      <c r="AX903" s="16" t="s">
        <v>74</v>
      </c>
      <c r="AY903" s="275" t="s">
        <v>148</v>
      </c>
    </row>
    <row r="904" s="13" customFormat="1">
      <c r="A904" s="13"/>
      <c r="B904" s="232"/>
      <c r="C904" s="233"/>
      <c r="D904" s="234" t="s">
        <v>156</v>
      </c>
      <c r="E904" s="235" t="s">
        <v>1</v>
      </c>
      <c r="F904" s="236" t="s">
        <v>448</v>
      </c>
      <c r="G904" s="233"/>
      <c r="H904" s="235" t="s">
        <v>1</v>
      </c>
      <c r="I904" s="237"/>
      <c r="J904" s="233"/>
      <c r="K904" s="233"/>
      <c r="L904" s="238"/>
      <c r="M904" s="239"/>
      <c r="N904" s="240"/>
      <c r="O904" s="240"/>
      <c r="P904" s="240"/>
      <c r="Q904" s="240"/>
      <c r="R904" s="240"/>
      <c r="S904" s="240"/>
      <c r="T904" s="241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42" t="s">
        <v>156</v>
      </c>
      <c r="AU904" s="242" t="s">
        <v>84</v>
      </c>
      <c r="AV904" s="13" t="s">
        <v>82</v>
      </c>
      <c r="AW904" s="13" t="s">
        <v>30</v>
      </c>
      <c r="AX904" s="13" t="s">
        <v>74</v>
      </c>
      <c r="AY904" s="242" t="s">
        <v>148</v>
      </c>
    </row>
    <row r="905" s="14" customFormat="1">
      <c r="A905" s="14"/>
      <c r="B905" s="243"/>
      <c r="C905" s="244"/>
      <c r="D905" s="234" t="s">
        <v>156</v>
      </c>
      <c r="E905" s="245" t="s">
        <v>1</v>
      </c>
      <c r="F905" s="246" t="s">
        <v>837</v>
      </c>
      <c r="G905" s="244"/>
      <c r="H905" s="247">
        <v>1.8300000000000001</v>
      </c>
      <c r="I905" s="248"/>
      <c r="J905" s="244"/>
      <c r="K905" s="244"/>
      <c r="L905" s="249"/>
      <c r="M905" s="250"/>
      <c r="N905" s="251"/>
      <c r="O905" s="251"/>
      <c r="P905" s="251"/>
      <c r="Q905" s="251"/>
      <c r="R905" s="251"/>
      <c r="S905" s="251"/>
      <c r="T905" s="252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3" t="s">
        <v>156</v>
      </c>
      <c r="AU905" s="253" t="s">
        <v>84</v>
      </c>
      <c r="AV905" s="14" t="s">
        <v>84</v>
      </c>
      <c r="AW905" s="14" t="s">
        <v>30</v>
      </c>
      <c r="AX905" s="14" t="s">
        <v>74</v>
      </c>
      <c r="AY905" s="253" t="s">
        <v>148</v>
      </c>
    </row>
    <row r="906" s="14" customFormat="1">
      <c r="A906" s="14"/>
      <c r="B906" s="243"/>
      <c r="C906" s="244"/>
      <c r="D906" s="234" t="s">
        <v>156</v>
      </c>
      <c r="E906" s="245" t="s">
        <v>1</v>
      </c>
      <c r="F906" s="246" t="s">
        <v>838</v>
      </c>
      <c r="G906" s="244"/>
      <c r="H906" s="247">
        <v>1.95</v>
      </c>
      <c r="I906" s="248"/>
      <c r="J906" s="244"/>
      <c r="K906" s="244"/>
      <c r="L906" s="249"/>
      <c r="M906" s="250"/>
      <c r="N906" s="251"/>
      <c r="O906" s="251"/>
      <c r="P906" s="251"/>
      <c r="Q906" s="251"/>
      <c r="R906" s="251"/>
      <c r="S906" s="251"/>
      <c r="T906" s="252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53" t="s">
        <v>156</v>
      </c>
      <c r="AU906" s="253" t="s">
        <v>84</v>
      </c>
      <c r="AV906" s="14" t="s">
        <v>84</v>
      </c>
      <c r="AW906" s="14" t="s">
        <v>30</v>
      </c>
      <c r="AX906" s="14" t="s">
        <v>74</v>
      </c>
      <c r="AY906" s="253" t="s">
        <v>148</v>
      </c>
    </row>
    <row r="907" s="14" customFormat="1">
      <c r="A907" s="14"/>
      <c r="B907" s="243"/>
      <c r="C907" s="244"/>
      <c r="D907" s="234" t="s">
        <v>156</v>
      </c>
      <c r="E907" s="245" t="s">
        <v>1</v>
      </c>
      <c r="F907" s="246" t="s">
        <v>839</v>
      </c>
      <c r="G907" s="244"/>
      <c r="H907" s="247">
        <v>8.6150000000000002</v>
      </c>
      <c r="I907" s="248"/>
      <c r="J907" s="244"/>
      <c r="K907" s="244"/>
      <c r="L907" s="249"/>
      <c r="M907" s="250"/>
      <c r="N907" s="251"/>
      <c r="O907" s="251"/>
      <c r="P907" s="251"/>
      <c r="Q907" s="251"/>
      <c r="R907" s="251"/>
      <c r="S907" s="251"/>
      <c r="T907" s="252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53" t="s">
        <v>156</v>
      </c>
      <c r="AU907" s="253" t="s">
        <v>84</v>
      </c>
      <c r="AV907" s="14" t="s">
        <v>84</v>
      </c>
      <c r="AW907" s="14" t="s">
        <v>30</v>
      </c>
      <c r="AX907" s="14" t="s">
        <v>74</v>
      </c>
      <c r="AY907" s="253" t="s">
        <v>148</v>
      </c>
    </row>
    <row r="908" s="14" customFormat="1">
      <c r="A908" s="14"/>
      <c r="B908" s="243"/>
      <c r="C908" s="244"/>
      <c r="D908" s="234" t="s">
        <v>156</v>
      </c>
      <c r="E908" s="245" t="s">
        <v>1</v>
      </c>
      <c r="F908" s="246" t="s">
        <v>840</v>
      </c>
      <c r="G908" s="244"/>
      <c r="H908" s="247">
        <v>3.4199999999999999</v>
      </c>
      <c r="I908" s="248"/>
      <c r="J908" s="244"/>
      <c r="K908" s="244"/>
      <c r="L908" s="249"/>
      <c r="M908" s="250"/>
      <c r="N908" s="251"/>
      <c r="O908" s="251"/>
      <c r="P908" s="251"/>
      <c r="Q908" s="251"/>
      <c r="R908" s="251"/>
      <c r="S908" s="251"/>
      <c r="T908" s="252"/>
      <c r="U908" s="14"/>
      <c r="V908" s="14"/>
      <c r="W908" s="14"/>
      <c r="X908" s="14"/>
      <c r="Y908" s="14"/>
      <c r="Z908" s="14"/>
      <c r="AA908" s="14"/>
      <c r="AB908" s="14"/>
      <c r="AC908" s="14"/>
      <c r="AD908" s="14"/>
      <c r="AE908" s="14"/>
      <c r="AT908" s="253" t="s">
        <v>156</v>
      </c>
      <c r="AU908" s="253" t="s">
        <v>84</v>
      </c>
      <c r="AV908" s="14" t="s">
        <v>84</v>
      </c>
      <c r="AW908" s="14" t="s">
        <v>30</v>
      </c>
      <c r="AX908" s="14" t="s">
        <v>74</v>
      </c>
      <c r="AY908" s="253" t="s">
        <v>148</v>
      </c>
    </row>
    <row r="909" s="14" customFormat="1">
      <c r="A909" s="14"/>
      <c r="B909" s="243"/>
      <c r="C909" s="244"/>
      <c r="D909" s="234" t="s">
        <v>156</v>
      </c>
      <c r="E909" s="245" t="s">
        <v>1</v>
      </c>
      <c r="F909" s="246" t="s">
        <v>841</v>
      </c>
      <c r="G909" s="244"/>
      <c r="H909" s="247">
        <v>4.0140000000000002</v>
      </c>
      <c r="I909" s="248"/>
      <c r="J909" s="244"/>
      <c r="K909" s="244"/>
      <c r="L909" s="249"/>
      <c r="M909" s="250"/>
      <c r="N909" s="251"/>
      <c r="O909" s="251"/>
      <c r="P909" s="251"/>
      <c r="Q909" s="251"/>
      <c r="R909" s="251"/>
      <c r="S909" s="251"/>
      <c r="T909" s="252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3" t="s">
        <v>156</v>
      </c>
      <c r="AU909" s="253" t="s">
        <v>84</v>
      </c>
      <c r="AV909" s="14" t="s">
        <v>84</v>
      </c>
      <c r="AW909" s="14" t="s">
        <v>30</v>
      </c>
      <c r="AX909" s="14" t="s">
        <v>74</v>
      </c>
      <c r="AY909" s="253" t="s">
        <v>148</v>
      </c>
    </row>
    <row r="910" s="16" customFormat="1">
      <c r="A910" s="16"/>
      <c r="B910" s="265"/>
      <c r="C910" s="266"/>
      <c r="D910" s="234" t="s">
        <v>156</v>
      </c>
      <c r="E910" s="267" t="s">
        <v>1</v>
      </c>
      <c r="F910" s="268" t="s">
        <v>178</v>
      </c>
      <c r="G910" s="266"/>
      <c r="H910" s="269">
        <v>19.829000000000001</v>
      </c>
      <c r="I910" s="270"/>
      <c r="J910" s="266"/>
      <c r="K910" s="266"/>
      <c r="L910" s="271"/>
      <c r="M910" s="272"/>
      <c r="N910" s="273"/>
      <c r="O910" s="273"/>
      <c r="P910" s="273"/>
      <c r="Q910" s="273"/>
      <c r="R910" s="273"/>
      <c r="S910" s="273"/>
      <c r="T910" s="274"/>
      <c r="U910" s="16"/>
      <c r="V910" s="16"/>
      <c r="W910" s="16"/>
      <c r="X910" s="16"/>
      <c r="Y910" s="16"/>
      <c r="Z910" s="16"/>
      <c r="AA910" s="16"/>
      <c r="AB910" s="16"/>
      <c r="AC910" s="16"/>
      <c r="AD910" s="16"/>
      <c r="AE910" s="16"/>
      <c r="AT910" s="275" t="s">
        <v>156</v>
      </c>
      <c r="AU910" s="275" t="s">
        <v>84</v>
      </c>
      <c r="AV910" s="16" t="s">
        <v>149</v>
      </c>
      <c r="AW910" s="16" t="s">
        <v>30</v>
      </c>
      <c r="AX910" s="16" t="s">
        <v>74</v>
      </c>
      <c r="AY910" s="275" t="s">
        <v>148</v>
      </c>
    </row>
    <row r="911" s="15" customFormat="1">
      <c r="A911" s="15"/>
      <c r="B911" s="254"/>
      <c r="C911" s="255"/>
      <c r="D911" s="234" t="s">
        <v>156</v>
      </c>
      <c r="E911" s="256" t="s">
        <v>1</v>
      </c>
      <c r="F911" s="257" t="s">
        <v>162</v>
      </c>
      <c r="G911" s="255"/>
      <c r="H911" s="258">
        <v>81.650999999999996</v>
      </c>
      <c r="I911" s="259"/>
      <c r="J911" s="255"/>
      <c r="K911" s="255"/>
      <c r="L911" s="260"/>
      <c r="M911" s="261"/>
      <c r="N911" s="262"/>
      <c r="O911" s="262"/>
      <c r="P911" s="262"/>
      <c r="Q911" s="262"/>
      <c r="R911" s="262"/>
      <c r="S911" s="262"/>
      <c r="T911" s="263"/>
      <c r="U911" s="15"/>
      <c r="V911" s="15"/>
      <c r="W911" s="15"/>
      <c r="X911" s="15"/>
      <c r="Y911" s="15"/>
      <c r="Z911" s="15"/>
      <c r="AA911" s="15"/>
      <c r="AB911" s="15"/>
      <c r="AC911" s="15"/>
      <c r="AD911" s="15"/>
      <c r="AE911" s="15"/>
      <c r="AT911" s="264" t="s">
        <v>156</v>
      </c>
      <c r="AU911" s="264" t="s">
        <v>84</v>
      </c>
      <c r="AV911" s="15" t="s">
        <v>155</v>
      </c>
      <c r="AW911" s="15" t="s">
        <v>30</v>
      </c>
      <c r="AX911" s="15" t="s">
        <v>82</v>
      </c>
      <c r="AY911" s="264" t="s">
        <v>148</v>
      </c>
    </row>
    <row r="912" s="2" customFormat="1" ht="24.15" customHeight="1">
      <c r="A912" s="39"/>
      <c r="B912" s="40"/>
      <c r="C912" s="219" t="s">
        <v>842</v>
      </c>
      <c r="D912" s="219" t="s">
        <v>151</v>
      </c>
      <c r="E912" s="220" t="s">
        <v>843</v>
      </c>
      <c r="F912" s="221" t="s">
        <v>844</v>
      </c>
      <c r="G912" s="222" t="s">
        <v>295</v>
      </c>
      <c r="H912" s="223">
        <v>253.47</v>
      </c>
      <c r="I912" s="224"/>
      <c r="J912" s="225">
        <f>ROUND(I912*H912,2)</f>
        <v>0</v>
      </c>
      <c r="K912" s="221" t="s">
        <v>33</v>
      </c>
      <c r="L912" s="45"/>
      <c r="M912" s="226" t="s">
        <v>1</v>
      </c>
      <c r="N912" s="227" t="s">
        <v>39</v>
      </c>
      <c r="O912" s="92"/>
      <c r="P912" s="228">
        <f>O912*H912</f>
        <v>0</v>
      </c>
      <c r="Q912" s="228">
        <v>0</v>
      </c>
      <c r="R912" s="228">
        <f>Q912*H912</f>
        <v>0</v>
      </c>
      <c r="S912" s="228">
        <v>0</v>
      </c>
      <c r="T912" s="229">
        <f>S912*H912</f>
        <v>0</v>
      </c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R912" s="230" t="s">
        <v>218</v>
      </c>
      <c r="AT912" s="230" t="s">
        <v>151</v>
      </c>
      <c r="AU912" s="230" t="s">
        <v>84</v>
      </c>
      <c r="AY912" s="18" t="s">
        <v>148</v>
      </c>
      <c r="BE912" s="231">
        <f>IF(N912="základní",J912,0)</f>
        <v>0</v>
      </c>
      <c r="BF912" s="231">
        <f>IF(N912="snížená",J912,0)</f>
        <v>0</v>
      </c>
      <c r="BG912" s="231">
        <f>IF(N912="zákl. přenesená",J912,0)</f>
        <v>0</v>
      </c>
      <c r="BH912" s="231">
        <f>IF(N912="sníž. přenesená",J912,0)</f>
        <v>0</v>
      </c>
      <c r="BI912" s="231">
        <f>IF(N912="nulová",J912,0)</f>
        <v>0</v>
      </c>
      <c r="BJ912" s="18" t="s">
        <v>82</v>
      </c>
      <c r="BK912" s="231">
        <f>ROUND(I912*H912,2)</f>
        <v>0</v>
      </c>
      <c r="BL912" s="18" t="s">
        <v>218</v>
      </c>
      <c r="BM912" s="230" t="s">
        <v>845</v>
      </c>
    </row>
    <row r="913" s="13" customFormat="1">
      <c r="A913" s="13"/>
      <c r="B913" s="232"/>
      <c r="C913" s="233"/>
      <c r="D913" s="234" t="s">
        <v>156</v>
      </c>
      <c r="E913" s="235" t="s">
        <v>1</v>
      </c>
      <c r="F913" s="236" t="s">
        <v>822</v>
      </c>
      <c r="G913" s="233"/>
      <c r="H913" s="235" t="s">
        <v>1</v>
      </c>
      <c r="I913" s="237"/>
      <c r="J913" s="233"/>
      <c r="K913" s="233"/>
      <c r="L913" s="238"/>
      <c r="M913" s="239"/>
      <c r="N913" s="240"/>
      <c r="O913" s="240"/>
      <c r="P913" s="240"/>
      <c r="Q913" s="240"/>
      <c r="R913" s="240"/>
      <c r="S913" s="240"/>
      <c r="T913" s="241"/>
      <c r="U913" s="13"/>
      <c r="V913" s="13"/>
      <c r="W913" s="13"/>
      <c r="X913" s="13"/>
      <c r="Y913" s="13"/>
      <c r="Z913" s="13"/>
      <c r="AA913" s="13"/>
      <c r="AB913" s="13"/>
      <c r="AC913" s="13"/>
      <c r="AD913" s="13"/>
      <c r="AE913" s="13"/>
      <c r="AT913" s="242" t="s">
        <v>156</v>
      </c>
      <c r="AU913" s="242" t="s">
        <v>84</v>
      </c>
      <c r="AV913" s="13" t="s">
        <v>82</v>
      </c>
      <c r="AW913" s="13" t="s">
        <v>30</v>
      </c>
      <c r="AX913" s="13" t="s">
        <v>74</v>
      </c>
      <c r="AY913" s="242" t="s">
        <v>148</v>
      </c>
    </row>
    <row r="914" s="13" customFormat="1">
      <c r="A914" s="13"/>
      <c r="B914" s="232"/>
      <c r="C914" s="233"/>
      <c r="D914" s="234" t="s">
        <v>156</v>
      </c>
      <c r="E914" s="235" t="s">
        <v>1</v>
      </c>
      <c r="F914" s="236" t="s">
        <v>816</v>
      </c>
      <c r="G914" s="233"/>
      <c r="H914" s="235" t="s">
        <v>1</v>
      </c>
      <c r="I914" s="237"/>
      <c r="J914" s="233"/>
      <c r="K914" s="233"/>
      <c r="L914" s="238"/>
      <c r="M914" s="239"/>
      <c r="N914" s="240"/>
      <c r="O914" s="240"/>
      <c r="P914" s="240"/>
      <c r="Q914" s="240"/>
      <c r="R914" s="240"/>
      <c r="S914" s="240"/>
      <c r="T914" s="241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42" t="s">
        <v>156</v>
      </c>
      <c r="AU914" s="242" t="s">
        <v>84</v>
      </c>
      <c r="AV914" s="13" t="s">
        <v>82</v>
      </c>
      <c r="AW914" s="13" t="s">
        <v>30</v>
      </c>
      <c r="AX914" s="13" t="s">
        <v>74</v>
      </c>
      <c r="AY914" s="242" t="s">
        <v>148</v>
      </c>
    </row>
    <row r="915" s="14" customFormat="1">
      <c r="A915" s="14"/>
      <c r="B915" s="243"/>
      <c r="C915" s="244"/>
      <c r="D915" s="234" t="s">
        <v>156</v>
      </c>
      <c r="E915" s="245" t="s">
        <v>1</v>
      </c>
      <c r="F915" s="246" t="s">
        <v>846</v>
      </c>
      <c r="G915" s="244"/>
      <c r="H915" s="247">
        <v>5.9000000000000004</v>
      </c>
      <c r="I915" s="248"/>
      <c r="J915" s="244"/>
      <c r="K915" s="244"/>
      <c r="L915" s="249"/>
      <c r="M915" s="250"/>
      <c r="N915" s="251"/>
      <c r="O915" s="251"/>
      <c r="P915" s="251"/>
      <c r="Q915" s="251"/>
      <c r="R915" s="251"/>
      <c r="S915" s="251"/>
      <c r="T915" s="252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3" t="s">
        <v>156</v>
      </c>
      <c r="AU915" s="253" t="s">
        <v>84</v>
      </c>
      <c r="AV915" s="14" t="s">
        <v>84</v>
      </c>
      <c r="AW915" s="14" t="s">
        <v>30</v>
      </c>
      <c r="AX915" s="14" t="s">
        <v>74</v>
      </c>
      <c r="AY915" s="253" t="s">
        <v>148</v>
      </c>
    </row>
    <row r="916" s="14" customFormat="1">
      <c r="A916" s="14"/>
      <c r="B916" s="243"/>
      <c r="C916" s="244"/>
      <c r="D916" s="234" t="s">
        <v>156</v>
      </c>
      <c r="E916" s="245" t="s">
        <v>1</v>
      </c>
      <c r="F916" s="246" t="s">
        <v>847</v>
      </c>
      <c r="G916" s="244"/>
      <c r="H916" s="247">
        <v>8.9000000000000004</v>
      </c>
      <c r="I916" s="248"/>
      <c r="J916" s="244"/>
      <c r="K916" s="244"/>
      <c r="L916" s="249"/>
      <c r="M916" s="250"/>
      <c r="N916" s="251"/>
      <c r="O916" s="251"/>
      <c r="P916" s="251"/>
      <c r="Q916" s="251"/>
      <c r="R916" s="251"/>
      <c r="S916" s="251"/>
      <c r="T916" s="252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3" t="s">
        <v>156</v>
      </c>
      <c r="AU916" s="253" t="s">
        <v>84</v>
      </c>
      <c r="AV916" s="14" t="s">
        <v>84</v>
      </c>
      <c r="AW916" s="14" t="s">
        <v>30</v>
      </c>
      <c r="AX916" s="14" t="s">
        <v>74</v>
      </c>
      <c r="AY916" s="253" t="s">
        <v>148</v>
      </c>
    </row>
    <row r="917" s="14" customFormat="1">
      <c r="A917" s="14"/>
      <c r="B917" s="243"/>
      <c r="C917" s="244"/>
      <c r="D917" s="234" t="s">
        <v>156</v>
      </c>
      <c r="E917" s="245" t="s">
        <v>1</v>
      </c>
      <c r="F917" s="246" t="s">
        <v>848</v>
      </c>
      <c r="G917" s="244"/>
      <c r="H917" s="247">
        <v>32.799999999999997</v>
      </c>
      <c r="I917" s="248"/>
      <c r="J917" s="244"/>
      <c r="K917" s="244"/>
      <c r="L917" s="249"/>
      <c r="M917" s="250"/>
      <c r="N917" s="251"/>
      <c r="O917" s="251"/>
      <c r="P917" s="251"/>
      <c r="Q917" s="251"/>
      <c r="R917" s="251"/>
      <c r="S917" s="251"/>
      <c r="T917" s="252"/>
      <c r="U917" s="14"/>
      <c r="V917" s="14"/>
      <c r="W917" s="14"/>
      <c r="X917" s="14"/>
      <c r="Y917" s="14"/>
      <c r="Z917" s="14"/>
      <c r="AA917" s="14"/>
      <c r="AB917" s="14"/>
      <c r="AC917" s="14"/>
      <c r="AD917" s="14"/>
      <c r="AE917" s="14"/>
      <c r="AT917" s="253" t="s">
        <v>156</v>
      </c>
      <c r="AU917" s="253" t="s">
        <v>84</v>
      </c>
      <c r="AV917" s="14" t="s">
        <v>84</v>
      </c>
      <c r="AW917" s="14" t="s">
        <v>30</v>
      </c>
      <c r="AX917" s="14" t="s">
        <v>74</v>
      </c>
      <c r="AY917" s="253" t="s">
        <v>148</v>
      </c>
    </row>
    <row r="918" s="14" customFormat="1">
      <c r="A918" s="14"/>
      <c r="B918" s="243"/>
      <c r="C918" s="244"/>
      <c r="D918" s="234" t="s">
        <v>156</v>
      </c>
      <c r="E918" s="245" t="s">
        <v>1</v>
      </c>
      <c r="F918" s="246" t="s">
        <v>849</v>
      </c>
      <c r="G918" s="244"/>
      <c r="H918" s="247">
        <v>16.300000000000001</v>
      </c>
      <c r="I918" s="248"/>
      <c r="J918" s="244"/>
      <c r="K918" s="244"/>
      <c r="L918" s="249"/>
      <c r="M918" s="250"/>
      <c r="N918" s="251"/>
      <c r="O918" s="251"/>
      <c r="P918" s="251"/>
      <c r="Q918" s="251"/>
      <c r="R918" s="251"/>
      <c r="S918" s="251"/>
      <c r="T918" s="252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3" t="s">
        <v>156</v>
      </c>
      <c r="AU918" s="253" t="s">
        <v>84</v>
      </c>
      <c r="AV918" s="14" t="s">
        <v>84</v>
      </c>
      <c r="AW918" s="14" t="s">
        <v>30</v>
      </c>
      <c r="AX918" s="14" t="s">
        <v>74</v>
      </c>
      <c r="AY918" s="253" t="s">
        <v>148</v>
      </c>
    </row>
    <row r="919" s="14" customFormat="1">
      <c r="A919" s="14"/>
      <c r="B919" s="243"/>
      <c r="C919" s="244"/>
      <c r="D919" s="234" t="s">
        <v>156</v>
      </c>
      <c r="E919" s="245" t="s">
        <v>1</v>
      </c>
      <c r="F919" s="246" t="s">
        <v>850</v>
      </c>
      <c r="G919" s="244"/>
      <c r="H919" s="247">
        <v>10.25</v>
      </c>
      <c r="I919" s="248"/>
      <c r="J919" s="244"/>
      <c r="K919" s="244"/>
      <c r="L919" s="249"/>
      <c r="M919" s="250"/>
      <c r="N919" s="251"/>
      <c r="O919" s="251"/>
      <c r="P919" s="251"/>
      <c r="Q919" s="251"/>
      <c r="R919" s="251"/>
      <c r="S919" s="251"/>
      <c r="T919" s="252"/>
      <c r="U919" s="14"/>
      <c r="V919" s="14"/>
      <c r="W919" s="14"/>
      <c r="X919" s="14"/>
      <c r="Y919" s="14"/>
      <c r="Z919" s="14"/>
      <c r="AA919" s="14"/>
      <c r="AB919" s="14"/>
      <c r="AC919" s="14"/>
      <c r="AD919" s="14"/>
      <c r="AE919" s="14"/>
      <c r="AT919" s="253" t="s">
        <v>156</v>
      </c>
      <c r="AU919" s="253" t="s">
        <v>84</v>
      </c>
      <c r="AV919" s="14" t="s">
        <v>84</v>
      </c>
      <c r="AW919" s="14" t="s">
        <v>30</v>
      </c>
      <c r="AX919" s="14" t="s">
        <v>74</v>
      </c>
      <c r="AY919" s="253" t="s">
        <v>148</v>
      </c>
    </row>
    <row r="920" s="14" customFormat="1">
      <c r="A920" s="14"/>
      <c r="B920" s="243"/>
      <c r="C920" s="244"/>
      <c r="D920" s="234" t="s">
        <v>156</v>
      </c>
      <c r="E920" s="245" t="s">
        <v>1</v>
      </c>
      <c r="F920" s="246" t="s">
        <v>851</v>
      </c>
      <c r="G920" s="244"/>
      <c r="H920" s="247">
        <v>14.1</v>
      </c>
      <c r="I920" s="248"/>
      <c r="J920" s="244"/>
      <c r="K920" s="244"/>
      <c r="L920" s="249"/>
      <c r="M920" s="250"/>
      <c r="N920" s="251"/>
      <c r="O920" s="251"/>
      <c r="P920" s="251"/>
      <c r="Q920" s="251"/>
      <c r="R920" s="251"/>
      <c r="S920" s="251"/>
      <c r="T920" s="252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3" t="s">
        <v>156</v>
      </c>
      <c r="AU920" s="253" t="s">
        <v>84</v>
      </c>
      <c r="AV920" s="14" t="s">
        <v>84</v>
      </c>
      <c r="AW920" s="14" t="s">
        <v>30</v>
      </c>
      <c r="AX920" s="14" t="s">
        <v>74</v>
      </c>
      <c r="AY920" s="253" t="s">
        <v>148</v>
      </c>
    </row>
    <row r="921" s="14" customFormat="1">
      <c r="A921" s="14"/>
      <c r="B921" s="243"/>
      <c r="C921" s="244"/>
      <c r="D921" s="234" t="s">
        <v>156</v>
      </c>
      <c r="E921" s="245" t="s">
        <v>1</v>
      </c>
      <c r="F921" s="246" t="s">
        <v>852</v>
      </c>
      <c r="G921" s="244"/>
      <c r="H921" s="247">
        <v>18.859999999999999</v>
      </c>
      <c r="I921" s="248"/>
      <c r="J921" s="244"/>
      <c r="K921" s="244"/>
      <c r="L921" s="249"/>
      <c r="M921" s="250"/>
      <c r="N921" s="251"/>
      <c r="O921" s="251"/>
      <c r="P921" s="251"/>
      <c r="Q921" s="251"/>
      <c r="R921" s="251"/>
      <c r="S921" s="251"/>
      <c r="T921" s="252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53" t="s">
        <v>156</v>
      </c>
      <c r="AU921" s="253" t="s">
        <v>84</v>
      </c>
      <c r="AV921" s="14" t="s">
        <v>84</v>
      </c>
      <c r="AW921" s="14" t="s">
        <v>30</v>
      </c>
      <c r="AX921" s="14" t="s">
        <v>74</v>
      </c>
      <c r="AY921" s="253" t="s">
        <v>148</v>
      </c>
    </row>
    <row r="922" s="14" customFormat="1">
      <c r="A922" s="14"/>
      <c r="B922" s="243"/>
      <c r="C922" s="244"/>
      <c r="D922" s="234" t="s">
        <v>156</v>
      </c>
      <c r="E922" s="245" t="s">
        <v>1</v>
      </c>
      <c r="F922" s="246" t="s">
        <v>853</v>
      </c>
      <c r="G922" s="244"/>
      <c r="H922" s="247">
        <v>8</v>
      </c>
      <c r="I922" s="248"/>
      <c r="J922" s="244"/>
      <c r="K922" s="244"/>
      <c r="L922" s="249"/>
      <c r="M922" s="250"/>
      <c r="N922" s="251"/>
      <c r="O922" s="251"/>
      <c r="P922" s="251"/>
      <c r="Q922" s="251"/>
      <c r="R922" s="251"/>
      <c r="S922" s="251"/>
      <c r="T922" s="252"/>
      <c r="U922" s="14"/>
      <c r="V922" s="14"/>
      <c r="W922" s="14"/>
      <c r="X922" s="14"/>
      <c r="Y922" s="14"/>
      <c r="Z922" s="14"/>
      <c r="AA922" s="14"/>
      <c r="AB922" s="14"/>
      <c r="AC922" s="14"/>
      <c r="AD922" s="14"/>
      <c r="AE922" s="14"/>
      <c r="AT922" s="253" t="s">
        <v>156</v>
      </c>
      <c r="AU922" s="253" t="s">
        <v>84</v>
      </c>
      <c r="AV922" s="14" t="s">
        <v>84</v>
      </c>
      <c r="AW922" s="14" t="s">
        <v>30</v>
      </c>
      <c r="AX922" s="14" t="s">
        <v>74</v>
      </c>
      <c r="AY922" s="253" t="s">
        <v>148</v>
      </c>
    </row>
    <row r="923" s="14" customFormat="1">
      <c r="A923" s="14"/>
      <c r="B923" s="243"/>
      <c r="C923" s="244"/>
      <c r="D923" s="234" t="s">
        <v>156</v>
      </c>
      <c r="E923" s="245" t="s">
        <v>1</v>
      </c>
      <c r="F923" s="246" t="s">
        <v>854</v>
      </c>
      <c r="G923" s="244"/>
      <c r="H923" s="247">
        <v>12.52</v>
      </c>
      <c r="I923" s="248"/>
      <c r="J923" s="244"/>
      <c r="K923" s="244"/>
      <c r="L923" s="249"/>
      <c r="M923" s="250"/>
      <c r="N923" s="251"/>
      <c r="O923" s="251"/>
      <c r="P923" s="251"/>
      <c r="Q923" s="251"/>
      <c r="R923" s="251"/>
      <c r="S923" s="251"/>
      <c r="T923" s="252"/>
      <c r="U923" s="14"/>
      <c r="V923" s="14"/>
      <c r="W923" s="14"/>
      <c r="X923" s="14"/>
      <c r="Y923" s="14"/>
      <c r="Z923" s="14"/>
      <c r="AA923" s="14"/>
      <c r="AB923" s="14"/>
      <c r="AC923" s="14"/>
      <c r="AD923" s="14"/>
      <c r="AE923" s="14"/>
      <c r="AT923" s="253" t="s">
        <v>156</v>
      </c>
      <c r="AU923" s="253" t="s">
        <v>84</v>
      </c>
      <c r="AV923" s="14" t="s">
        <v>84</v>
      </c>
      <c r="AW923" s="14" t="s">
        <v>30</v>
      </c>
      <c r="AX923" s="14" t="s">
        <v>74</v>
      </c>
      <c r="AY923" s="253" t="s">
        <v>148</v>
      </c>
    </row>
    <row r="924" s="16" customFormat="1">
      <c r="A924" s="16"/>
      <c r="B924" s="265"/>
      <c r="C924" s="266"/>
      <c r="D924" s="234" t="s">
        <v>156</v>
      </c>
      <c r="E924" s="267" t="s">
        <v>1</v>
      </c>
      <c r="F924" s="268" t="s">
        <v>178</v>
      </c>
      <c r="G924" s="266"/>
      <c r="H924" s="269">
        <v>127.62999999999998</v>
      </c>
      <c r="I924" s="270"/>
      <c r="J924" s="266"/>
      <c r="K924" s="266"/>
      <c r="L924" s="271"/>
      <c r="M924" s="272"/>
      <c r="N924" s="273"/>
      <c r="O924" s="273"/>
      <c r="P924" s="273"/>
      <c r="Q924" s="273"/>
      <c r="R924" s="273"/>
      <c r="S924" s="273"/>
      <c r="T924" s="274"/>
      <c r="U924" s="16"/>
      <c r="V924" s="16"/>
      <c r="W924" s="16"/>
      <c r="X924" s="16"/>
      <c r="Y924" s="16"/>
      <c r="Z924" s="16"/>
      <c r="AA924" s="16"/>
      <c r="AB924" s="16"/>
      <c r="AC924" s="16"/>
      <c r="AD924" s="16"/>
      <c r="AE924" s="16"/>
      <c r="AT924" s="275" t="s">
        <v>156</v>
      </c>
      <c r="AU924" s="275" t="s">
        <v>84</v>
      </c>
      <c r="AV924" s="16" t="s">
        <v>149</v>
      </c>
      <c r="AW924" s="16" t="s">
        <v>30</v>
      </c>
      <c r="AX924" s="16" t="s">
        <v>74</v>
      </c>
      <c r="AY924" s="275" t="s">
        <v>148</v>
      </c>
    </row>
    <row r="925" s="13" customFormat="1">
      <c r="A925" s="13"/>
      <c r="B925" s="232"/>
      <c r="C925" s="233"/>
      <c r="D925" s="234" t="s">
        <v>156</v>
      </c>
      <c r="E925" s="235" t="s">
        <v>1</v>
      </c>
      <c r="F925" s="236" t="s">
        <v>855</v>
      </c>
      <c r="G925" s="233"/>
      <c r="H925" s="235" t="s">
        <v>1</v>
      </c>
      <c r="I925" s="237"/>
      <c r="J925" s="233"/>
      <c r="K925" s="233"/>
      <c r="L925" s="238"/>
      <c r="M925" s="239"/>
      <c r="N925" s="240"/>
      <c r="O925" s="240"/>
      <c r="P925" s="240"/>
      <c r="Q925" s="240"/>
      <c r="R925" s="240"/>
      <c r="S925" s="240"/>
      <c r="T925" s="241"/>
      <c r="U925" s="13"/>
      <c r="V925" s="13"/>
      <c r="W925" s="13"/>
      <c r="X925" s="13"/>
      <c r="Y925" s="13"/>
      <c r="Z925" s="13"/>
      <c r="AA925" s="13"/>
      <c r="AB925" s="13"/>
      <c r="AC925" s="13"/>
      <c r="AD925" s="13"/>
      <c r="AE925" s="13"/>
      <c r="AT925" s="242" t="s">
        <v>156</v>
      </c>
      <c r="AU925" s="242" t="s">
        <v>84</v>
      </c>
      <c r="AV925" s="13" t="s">
        <v>82</v>
      </c>
      <c r="AW925" s="13" t="s">
        <v>30</v>
      </c>
      <c r="AX925" s="13" t="s">
        <v>74</v>
      </c>
      <c r="AY925" s="242" t="s">
        <v>148</v>
      </c>
    </row>
    <row r="926" s="14" customFormat="1">
      <c r="A926" s="14"/>
      <c r="B926" s="243"/>
      <c r="C926" s="244"/>
      <c r="D926" s="234" t="s">
        <v>156</v>
      </c>
      <c r="E926" s="245" t="s">
        <v>1</v>
      </c>
      <c r="F926" s="246" t="s">
        <v>856</v>
      </c>
      <c r="G926" s="244"/>
      <c r="H926" s="247">
        <v>7.0999999999999996</v>
      </c>
      <c r="I926" s="248"/>
      <c r="J926" s="244"/>
      <c r="K926" s="244"/>
      <c r="L926" s="249"/>
      <c r="M926" s="250"/>
      <c r="N926" s="251"/>
      <c r="O926" s="251"/>
      <c r="P926" s="251"/>
      <c r="Q926" s="251"/>
      <c r="R926" s="251"/>
      <c r="S926" s="251"/>
      <c r="T926" s="252"/>
      <c r="U926" s="14"/>
      <c r="V926" s="14"/>
      <c r="W926" s="14"/>
      <c r="X926" s="14"/>
      <c r="Y926" s="14"/>
      <c r="Z926" s="14"/>
      <c r="AA926" s="14"/>
      <c r="AB926" s="14"/>
      <c r="AC926" s="14"/>
      <c r="AD926" s="14"/>
      <c r="AE926" s="14"/>
      <c r="AT926" s="253" t="s">
        <v>156</v>
      </c>
      <c r="AU926" s="253" t="s">
        <v>84</v>
      </c>
      <c r="AV926" s="14" t="s">
        <v>84</v>
      </c>
      <c r="AW926" s="14" t="s">
        <v>30</v>
      </c>
      <c r="AX926" s="14" t="s">
        <v>74</v>
      </c>
      <c r="AY926" s="253" t="s">
        <v>148</v>
      </c>
    </row>
    <row r="927" s="14" customFormat="1">
      <c r="A927" s="14"/>
      <c r="B927" s="243"/>
      <c r="C927" s="244"/>
      <c r="D927" s="234" t="s">
        <v>156</v>
      </c>
      <c r="E927" s="245" t="s">
        <v>1</v>
      </c>
      <c r="F927" s="246" t="s">
        <v>857</v>
      </c>
      <c r="G927" s="244"/>
      <c r="H927" s="247">
        <v>7.5999999999999996</v>
      </c>
      <c r="I927" s="248"/>
      <c r="J927" s="244"/>
      <c r="K927" s="244"/>
      <c r="L927" s="249"/>
      <c r="M927" s="250"/>
      <c r="N927" s="251"/>
      <c r="O927" s="251"/>
      <c r="P927" s="251"/>
      <c r="Q927" s="251"/>
      <c r="R927" s="251"/>
      <c r="S927" s="251"/>
      <c r="T927" s="252"/>
      <c r="U927" s="14"/>
      <c r="V927" s="14"/>
      <c r="W927" s="14"/>
      <c r="X927" s="14"/>
      <c r="Y927" s="14"/>
      <c r="Z927" s="14"/>
      <c r="AA927" s="14"/>
      <c r="AB927" s="14"/>
      <c r="AC927" s="14"/>
      <c r="AD927" s="14"/>
      <c r="AE927" s="14"/>
      <c r="AT927" s="253" t="s">
        <v>156</v>
      </c>
      <c r="AU927" s="253" t="s">
        <v>84</v>
      </c>
      <c r="AV927" s="14" t="s">
        <v>84</v>
      </c>
      <c r="AW927" s="14" t="s">
        <v>30</v>
      </c>
      <c r="AX927" s="14" t="s">
        <v>74</v>
      </c>
      <c r="AY927" s="253" t="s">
        <v>148</v>
      </c>
    </row>
    <row r="928" s="14" customFormat="1">
      <c r="A928" s="14"/>
      <c r="B928" s="243"/>
      <c r="C928" s="244"/>
      <c r="D928" s="234" t="s">
        <v>156</v>
      </c>
      <c r="E928" s="245" t="s">
        <v>1</v>
      </c>
      <c r="F928" s="246" t="s">
        <v>858</v>
      </c>
      <c r="G928" s="244"/>
      <c r="H928" s="247">
        <v>18.949999999999999</v>
      </c>
      <c r="I928" s="248"/>
      <c r="J928" s="244"/>
      <c r="K928" s="244"/>
      <c r="L928" s="249"/>
      <c r="M928" s="250"/>
      <c r="N928" s="251"/>
      <c r="O928" s="251"/>
      <c r="P928" s="251"/>
      <c r="Q928" s="251"/>
      <c r="R928" s="251"/>
      <c r="S928" s="251"/>
      <c r="T928" s="252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53" t="s">
        <v>156</v>
      </c>
      <c r="AU928" s="253" t="s">
        <v>84</v>
      </c>
      <c r="AV928" s="14" t="s">
        <v>84</v>
      </c>
      <c r="AW928" s="14" t="s">
        <v>30</v>
      </c>
      <c r="AX928" s="14" t="s">
        <v>74</v>
      </c>
      <c r="AY928" s="253" t="s">
        <v>148</v>
      </c>
    </row>
    <row r="929" s="14" customFormat="1">
      <c r="A929" s="14"/>
      <c r="B929" s="243"/>
      <c r="C929" s="244"/>
      <c r="D929" s="234" t="s">
        <v>156</v>
      </c>
      <c r="E929" s="245" t="s">
        <v>1</v>
      </c>
      <c r="F929" s="246" t="s">
        <v>859</v>
      </c>
      <c r="G929" s="244"/>
      <c r="H929" s="247">
        <v>13.1</v>
      </c>
      <c r="I929" s="248"/>
      <c r="J929" s="244"/>
      <c r="K929" s="244"/>
      <c r="L929" s="249"/>
      <c r="M929" s="250"/>
      <c r="N929" s="251"/>
      <c r="O929" s="251"/>
      <c r="P929" s="251"/>
      <c r="Q929" s="251"/>
      <c r="R929" s="251"/>
      <c r="S929" s="251"/>
      <c r="T929" s="252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53" t="s">
        <v>156</v>
      </c>
      <c r="AU929" s="253" t="s">
        <v>84</v>
      </c>
      <c r="AV929" s="14" t="s">
        <v>84</v>
      </c>
      <c r="AW929" s="14" t="s">
        <v>30</v>
      </c>
      <c r="AX929" s="14" t="s">
        <v>74</v>
      </c>
      <c r="AY929" s="253" t="s">
        <v>148</v>
      </c>
    </row>
    <row r="930" s="14" customFormat="1">
      <c r="A930" s="14"/>
      <c r="B930" s="243"/>
      <c r="C930" s="244"/>
      <c r="D930" s="234" t="s">
        <v>156</v>
      </c>
      <c r="E930" s="245" t="s">
        <v>1</v>
      </c>
      <c r="F930" s="246" t="s">
        <v>860</v>
      </c>
      <c r="G930" s="244"/>
      <c r="H930" s="247">
        <v>16.16</v>
      </c>
      <c r="I930" s="248"/>
      <c r="J930" s="244"/>
      <c r="K930" s="244"/>
      <c r="L930" s="249"/>
      <c r="M930" s="250"/>
      <c r="N930" s="251"/>
      <c r="O930" s="251"/>
      <c r="P930" s="251"/>
      <c r="Q930" s="251"/>
      <c r="R930" s="251"/>
      <c r="S930" s="251"/>
      <c r="T930" s="252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3" t="s">
        <v>156</v>
      </c>
      <c r="AU930" s="253" t="s">
        <v>84</v>
      </c>
      <c r="AV930" s="14" t="s">
        <v>84</v>
      </c>
      <c r="AW930" s="14" t="s">
        <v>30</v>
      </c>
      <c r="AX930" s="14" t="s">
        <v>74</v>
      </c>
      <c r="AY930" s="253" t="s">
        <v>148</v>
      </c>
    </row>
    <row r="931" s="16" customFormat="1">
      <c r="A931" s="16"/>
      <c r="B931" s="265"/>
      <c r="C931" s="266"/>
      <c r="D931" s="234" t="s">
        <v>156</v>
      </c>
      <c r="E931" s="267" t="s">
        <v>1</v>
      </c>
      <c r="F931" s="268" t="s">
        <v>178</v>
      </c>
      <c r="G931" s="266"/>
      <c r="H931" s="269">
        <v>62.909999999999997</v>
      </c>
      <c r="I931" s="270"/>
      <c r="J931" s="266"/>
      <c r="K931" s="266"/>
      <c r="L931" s="271"/>
      <c r="M931" s="272"/>
      <c r="N931" s="273"/>
      <c r="O931" s="273"/>
      <c r="P931" s="273"/>
      <c r="Q931" s="273"/>
      <c r="R931" s="273"/>
      <c r="S931" s="273"/>
      <c r="T931" s="274"/>
      <c r="U931" s="16"/>
      <c r="V931" s="16"/>
      <c r="W931" s="16"/>
      <c r="X931" s="16"/>
      <c r="Y931" s="16"/>
      <c r="Z931" s="16"/>
      <c r="AA931" s="16"/>
      <c r="AB931" s="16"/>
      <c r="AC931" s="16"/>
      <c r="AD931" s="16"/>
      <c r="AE931" s="16"/>
      <c r="AT931" s="275" t="s">
        <v>156</v>
      </c>
      <c r="AU931" s="275" t="s">
        <v>84</v>
      </c>
      <c r="AV931" s="16" t="s">
        <v>149</v>
      </c>
      <c r="AW931" s="16" t="s">
        <v>30</v>
      </c>
      <c r="AX931" s="16" t="s">
        <v>74</v>
      </c>
      <c r="AY931" s="275" t="s">
        <v>148</v>
      </c>
    </row>
    <row r="932" s="13" customFormat="1">
      <c r="A932" s="13"/>
      <c r="B932" s="232"/>
      <c r="C932" s="233"/>
      <c r="D932" s="234" t="s">
        <v>156</v>
      </c>
      <c r="E932" s="235" t="s">
        <v>1</v>
      </c>
      <c r="F932" s="236" t="s">
        <v>448</v>
      </c>
      <c r="G932" s="233"/>
      <c r="H932" s="235" t="s">
        <v>1</v>
      </c>
      <c r="I932" s="237"/>
      <c r="J932" s="233"/>
      <c r="K932" s="233"/>
      <c r="L932" s="238"/>
      <c r="M932" s="239"/>
      <c r="N932" s="240"/>
      <c r="O932" s="240"/>
      <c r="P932" s="240"/>
      <c r="Q932" s="240"/>
      <c r="R932" s="240"/>
      <c r="S932" s="240"/>
      <c r="T932" s="241"/>
      <c r="U932" s="13"/>
      <c r="V932" s="13"/>
      <c r="W932" s="13"/>
      <c r="X932" s="13"/>
      <c r="Y932" s="13"/>
      <c r="Z932" s="13"/>
      <c r="AA932" s="13"/>
      <c r="AB932" s="13"/>
      <c r="AC932" s="13"/>
      <c r="AD932" s="13"/>
      <c r="AE932" s="13"/>
      <c r="AT932" s="242" t="s">
        <v>156</v>
      </c>
      <c r="AU932" s="242" t="s">
        <v>84</v>
      </c>
      <c r="AV932" s="13" t="s">
        <v>82</v>
      </c>
      <c r="AW932" s="13" t="s">
        <v>30</v>
      </c>
      <c r="AX932" s="13" t="s">
        <v>74</v>
      </c>
      <c r="AY932" s="242" t="s">
        <v>148</v>
      </c>
    </row>
    <row r="933" s="14" customFormat="1">
      <c r="A933" s="14"/>
      <c r="B933" s="243"/>
      <c r="C933" s="244"/>
      <c r="D933" s="234" t="s">
        <v>156</v>
      </c>
      <c r="E933" s="245" t="s">
        <v>1</v>
      </c>
      <c r="F933" s="246" t="s">
        <v>861</v>
      </c>
      <c r="G933" s="244"/>
      <c r="H933" s="247">
        <v>7.2999999999999998</v>
      </c>
      <c r="I933" s="248"/>
      <c r="J933" s="244"/>
      <c r="K933" s="244"/>
      <c r="L933" s="249"/>
      <c r="M933" s="250"/>
      <c r="N933" s="251"/>
      <c r="O933" s="251"/>
      <c r="P933" s="251"/>
      <c r="Q933" s="251"/>
      <c r="R933" s="251"/>
      <c r="S933" s="251"/>
      <c r="T933" s="252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53" t="s">
        <v>156</v>
      </c>
      <c r="AU933" s="253" t="s">
        <v>84</v>
      </c>
      <c r="AV933" s="14" t="s">
        <v>84</v>
      </c>
      <c r="AW933" s="14" t="s">
        <v>30</v>
      </c>
      <c r="AX933" s="14" t="s">
        <v>74</v>
      </c>
      <c r="AY933" s="253" t="s">
        <v>148</v>
      </c>
    </row>
    <row r="934" s="14" customFormat="1">
      <c r="A934" s="14"/>
      <c r="B934" s="243"/>
      <c r="C934" s="244"/>
      <c r="D934" s="234" t="s">
        <v>156</v>
      </c>
      <c r="E934" s="245" t="s">
        <v>1</v>
      </c>
      <c r="F934" s="246" t="s">
        <v>862</v>
      </c>
      <c r="G934" s="244"/>
      <c r="H934" s="247">
        <v>7.7000000000000002</v>
      </c>
      <c r="I934" s="248"/>
      <c r="J934" s="244"/>
      <c r="K934" s="244"/>
      <c r="L934" s="249"/>
      <c r="M934" s="250"/>
      <c r="N934" s="251"/>
      <c r="O934" s="251"/>
      <c r="P934" s="251"/>
      <c r="Q934" s="251"/>
      <c r="R934" s="251"/>
      <c r="S934" s="251"/>
      <c r="T934" s="252"/>
      <c r="U934" s="14"/>
      <c r="V934" s="14"/>
      <c r="W934" s="14"/>
      <c r="X934" s="14"/>
      <c r="Y934" s="14"/>
      <c r="Z934" s="14"/>
      <c r="AA934" s="14"/>
      <c r="AB934" s="14"/>
      <c r="AC934" s="14"/>
      <c r="AD934" s="14"/>
      <c r="AE934" s="14"/>
      <c r="AT934" s="253" t="s">
        <v>156</v>
      </c>
      <c r="AU934" s="253" t="s">
        <v>84</v>
      </c>
      <c r="AV934" s="14" t="s">
        <v>84</v>
      </c>
      <c r="AW934" s="14" t="s">
        <v>30</v>
      </c>
      <c r="AX934" s="14" t="s">
        <v>74</v>
      </c>
      <c r="AY934" s="253" t="s">
        <v>148</v>
      </c>
    </row>
    <row r="935" s="14" customFormat="1">
      <c r="A935" s="14"/>
      <c r="B935" s="243"/>
      <c r="C935" s="244"/>
      <c r="D935" s="234" t="s">
        <v>156</v>
      </c>
      <c r="E935" s="245" t="s">
        <v>1</v>
      </c>
      <c r="F935" s="246" t="s">
        <v>863</v>
      </c>
      <c r="G935" s="244"/>
      <c r="H935" s="247">
        <v>18.949999999999999</v>
      </c>
      <c r="I935" s="248"/>
      <c r="J935" s="244"/>
      <c r="K935" s="244"/>
      <c r="L935" s="249"/>
      <c r="M935" s="250"/>
      <c r="N935" s="251"/>
      <c r="O935" s="251"/>
      <c r="P935" s="251"/>
      <c r="Q935" s="251"/>
      <c r="R935" s="251"/>
      <c r="S935" s="251"/>
      <c r="T935" s="252"/>
      <c r="U935" s="14"/>
      <c r="V935" s="14"/>
      <c r="W935" s="14"/>
      <c r="X935" s="14"/>
      <c r="Y935" s="14"/>
      <c r="Z935" s="14"/>
      <c r="AA935" s="14"/>
      <c r="AB935" s="14"/>
      <c r="AC935" s="14"/>
      <c r="AD935" s="14"/>
      <c r="AE935" s="14"/>
      <c r="AT935" s="253" t="s">
        <v>156</v>
      </c>
      <c r="AU935" s="253" t="s">
        <v>84</v>
      </c>
      <c r="AV935" s="14" t="s">
        <v>84</v>
      </c>
      <c r="AW935" s="14" t="s">
        <v>30</v>
      </c>
      <c r="AX935" s="14" t="s">
        <v>74</v>
      </c>
      <c r="AY935" s="253" t="s">
        <v>148</v>
      </c>
    </row>
    <row r="936" s="14" customFormat="1">
      <c r="A936" s="14"/>
      <c r="B936" s="243"/>
      <c r="C936" s="244"/>
      <c r="D936" s="234" t="s">
        <v>156</v>
      </c>
      <c r="E936" s="245" t="s">
        <v>1</v>
      </c>
      <c r="F936" s="246" t="s">
        <v>864</v>
      </c>
      <c r="G936" s="244"/>
      <c r="H936" s="247">
        <v>13.199999999999999</v>
      </c>
      <c r="I936" s="248"/>
      <c r="J936" s="244"/>
      <c r="K936" s="244"/>
      <c r="L936" s="249"/>
      <c r="M936" s="250"/>
      <c r="N936" s="251"/>
      <c r="O936" s="251"/>
      <c r="P936" s="251"/>
      <c r="Q936" s="251"/>
      <c r="R936" s="251"/>
      <c r="S936" s="251"/>
      <c r="T936" s="252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53" t="s">
        <v>156</v>
      </c>
      <c r="AU936" s="253" t="s">
        <v>84</v>
      </c>
      <c r="AV936" s="14" t="s">
        <v>84</v>
      </c>
      <c r="AW936" s="14" t="s">
        <v>30</v>
      </c>
      <c r="AX936" s="14" t="s">
        <v>74</v>
      </c>
      <c r="AY936" s="253" t="s">
        <v>148</v>
      </c>
    </row>
    <row r="937" s="14" customFormat="1">
      <c r="A937" s="14"/>
      <c r="B937" s="243"/>
      <c r="C937" s="244"/>
      <c r="D937" s="234" t="s">
        <v>156</v>
      </c>
      <c r="E937" s="245" t="s">
        <v>1</v>
      </c>
      <c r="F937" s="246" t="s">
        <v>865</v>
      </c>
      <c r="G937" s="244"/>
      <c r="H937" s="247">
        <v>15.779999999999999</v>
      </c>
      <c r="I937" s="248"/>
      <c r="J937" s="244"/>
      <c r="K937" s="244"/>
      <c r="L937" s="249"/>
      <c r="M937" s="250"/>
      <c r="N937" s="251"/>
      <c r="O937" s="251"/>
      <c r="P937" s="251"/>
      <c r="Q937" s="251"/>
      <c r="R937" s="251"/>
      <c r="S937" s="251"/>
      <c r="T937" s="252"/>
      <c r="U937" s="14"/>
      <c r="V937" s="14"/>
      <c r="W937" s="14"/>
      <c r="X937" s="14"/>
      <c r="Y937" s="14"/>
      <c r="Z937" s="14"/>
      <c r="AA937" s="14"/>
      <c r="AB937" s="14"/>
      <c r="AC937" s="14"/>
      <c r="AD937" s="14"/>
      <c r="AE937" s="14"/>
      <c r="AT937" s="253" t="s">
        <v>156</v>
      </c>
      <c r="AU937" s="253" t="s">
        <v>84</v>
      </c>
      <c r="AV937" s="14" t="s">
        <v>84</v>
      </c>
      <c r="AW937" s="14" t="s">
        <v>30</v>
      </c>
      <c r="AX937" s="14" t="s">
        <v>74</v>
      </c>
      <c r="AY937" s="253" t="s">
        <v>148</v>
      </c>
    </row>
    <row r="938" s="16" customFormat="1">
      <c r="A938" s="16"/>
      <c r="B938" s="265"/>
      <c r="C938" s="266"/>
      <c r="D938" s="234" t="s">
        <v>156</v>
      </c>
      <c r="E938" s="267" t="s">
        <v>1</v>
      </c>
      <c r="F938" s="268" t="s">
        <v>178</v>
      </c>
      <c r="G938" s="266"/>
      <c r="H938" s="269">
        <v>62.930000000000007</v>
      </c>
      <c r="I938" s="270"/>
      <c r="J938" s="266"/>
      <c r="K938" s="266"/>
      <c r="L938" s="271"/>
      <c r="M938" s="272"/>
      <c r="N938" s="273"/>
      <c r="O938" s="273"/>
      <c r="P938" s="273"/>
      <c r="Q938" s="273"/>
      <c r="R938" s="273"/>
      <c r="S938" s="273"/>
      <c r="T938" s="274"/>
      <c r="U938" s="16"/>
      <c r="V938" s="16"/>
      <c r="W938" s="16"/>
      <c r="X938" s="16"/>
      <c r="Y938" s="16"/>
      <c r="Z938" s="16"/>
      <c r="AA938" s="16"/>
      <c r="AB938" s="16"/>
      <c r="AC938" s="16"/>
      <c r="AD938" s="16"/>
      <c r="AE938" s="16"/>
      <c r="AT938" s="275" t="s">
        <v>156</v>
      </c>
      <c r="AU938" s="275" t="s">
        <v>84</v>
      </c>
      <c r="AV938" s="16" t="s">
        <v>149</v>
      </c>
      <c r="AW938" s="16" t="s">
        <v>30</v>
      </c>
      <c r="AX938" s="16" t="s">
        <v>74</v>
      </c>
      <c r="AY938" s="275" t="s">
        <v>148</v>
      </c>
    </row>
    <row r="939" s="15" customFormat="1">
      <c r="A939" s="15"/>
      <c r="B939" s="254"/>
      <c r="C939" s="255"/>
      <c r="D939" s="234" t="s">
        <v>156</v>
      </c>
      <c r="E939" s="256" t="s">
        <v>1</v>
      </c>
      <c r="F939" s="257" t="s">
        <v>162</v>
      </c>
      <c r="G939" s="255"/>
      <c r="H939" s="258">
        <v>253.46999999999994</v>
      </c>
      <c r="I939" s="259"/>
      <c r="J939" s="255"/>
      <c r="K939" s="255"/>
      <c r="L939" s="260"/>
      <c r="M939" s="261"/>
      <c r="N939" s="262"/>
      <c r="O939" s="262"/>
      <c r="P939" s="262"/>
      <c r="Q939" s="262"/>
      <c r="R939" s="262"/>
      <c r="S939" s="262"/>
      <c r="T939" s="263"/>
      <c r="U939" s="15"/>
      <c r="V939" s="15"/>
      <c r="W939" s="15"/>
      <c r="X939" s="15"/>
      <c r="Y939" s="15"/>
      <c r="Z939" s="15"/>
      <c r="AA939" s="15"/>
      <c r="AB939" s="15"/>
      <c r="AC939" s="15"/>
      <c r="AD939" s="15"/>
      <c r="AE939" s="15"/>
      <c r="AT939" s="264" t="s">
        <v>156</v>
      </c>
      <c r="AU939" s="264" t="s">
        <v>84</v>
      </c>
      <c r="AV939" s="15" t="s">
        <v>155</v>
      </c>
      <c r="AW939" s="15" t="s">
        <v>30</v>
      </c>
      <c r="AX939" s="15" t="s">
        <v>82</v>
      </c>
      <c r="AY939" s="264" t="s">
        <v>148</v>
      </c>
    </row>
    <row r="940" s="2" customFormat="1" ht="16.5" customHeight="1">
      <c r="A940" s="39"/>
      <c r="B940" s="40"/>
      <c r="C940" s="276" t="s">
        <v>587</v>
      </c>
      <c r="D940" s="276" t="s">
        <v>183</v>
      </c>
      <c r="E940" s="277" t="s">
        <v>866</v>
      </c>
      <c r="F940" s="278" t="s">
        <v>867</v>
      </c>
      <c r="G940" s="279" t="s">
        <v>295</v>
      </c>
      <c r="H940" s="280">
        <v>278.81700000000001</v>
      </c>
      <c r="I940" s="281"/>
      <c r="J940" s="282">
        <f>ROUND(I940*H940,2)</f>
        <v>0</v>
      </c>
      <c r="K940" s="278" t="s">
        <v>33</v>
      </c>
      <c r="L940" s="283"/>
      <c r="M940" s="284" t="s">
        <v>1</v>
      </c>
      <c r="N940" s="285" t="s">
        <v>39</v>
      </c>
      <c r="O940" s="92"/>
      <c r="P940" s="228">
        <f>O940*H940</f>
        <v>0</v>
      </c>
      <c r="Q940" s="228">
        <v>8.0000000000000007E-05</v>
      </c>
      <c r="R940" s="228">
        <f>Q940*H940</f>
        <v>0.022305360000000003</v>
      </c>
      <c r="S940" s="228">
        <v>0</v>
      </c>
      <c r="T940" s="229">
        <f>S940*H940</f>
        <v>0</v>
      </c>
      <c r="U940" s="39"/>
      <c r="V940" s="39"/>
      <c r="W940" s="39"/>
      <c r="X940" s="39"/>
      <c r="Y940" s="39"/>
      <c r="Z940" s="39"/>
      <c r="AA940" s="39"/>
      <c r="AB940" s="39"/>
      <c r="AC940" s="39"/>
      <c r="AD940" s="39"/>
      <c r="AE940" s="39"/>
      <c r="AR940" s="230" t="s">
        <v>280</v>
      </c>
      <c r="AT940" s="230" t="s">
        <v>183</v>
      </c>
      <c r="AU940" s="230" t="s">
        <v>84</v>
      </c>
      <c r="AY940" s="18" t="s">
        <v>148</v>
      </c>
      <c r="BE940" s="231">
        <f>IF(N940="základní",J940,0)</f>
        <v>0</v>
      </c>
      <c r="BF940" s="231">
        <f>IF(N940="snížená",J940,0)</f>
        <v>0</v>
      </c>
      <c r="BG940" s="231">
        <f>IF(N940="zákl. přenesená",J940,0)</f>
        <v>0</v>
      </c>
      <c r="BH940" s="231">
        <f>IF(N940="sníž. přenesená",J940,0)</f>
        <v>0</v>
      </c>
      <c r="BI940" s="231">
        <f>IF(N940="nulová",J940,0)</f>
        <v>0</v>
      </c>
      <c r="BJ940" s="18" t="s">
        <v>82</v>
      </c>
      <c r="BK940" s="231">
        <f>ROUND(I940*H940,2)</f>
        <v>0</v>
      </c>
      <c r="BL940" s="18" t="s">
        <v>218</v>
      </c>
      <c r="BM940" s="230" t="s">
        <v>868</v>
      </c>
    </row>
    <row r="941" s="14" customFormat="1">
      <c r="A941" s="14"/>
      <c r="B941" s="243"/>
      <c r="C941" s="244"/>
      <c r="D941" s="234" t="s">
        <v>156</v>
      </c>
      <c r="E941" s="245" t="s">
        <v>1</v>
      </c>
      <c r="F941" s="246" t="s">
        <v>869</v>
      </c>
      <c r="G941" s="244"/>
      <c r="H941" s="247">
        <v>278.81700000000001</v>
      </c>
      <c r="I941" s="248"/>
      <c r="J941" s="244"/>
      <c r="K941" s="244"/>
      <c r="L941" s="249"/>
      <c r="M941" s="250"/>
      <c r="N941" s="251"/>
      <c r="O941" s="251"/>
      <c r="P941" s="251"/>
      <c r="Q941" s="251"/>
      <c r="R941" s="251"/>
      <c r="S941" s="251"/>
      <c r="T941" s="252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53" t="s">
        <v>156</v>
      </c>
      <c r="AU941" s="253" t="s">
        <v>84</v>
      </c>
      <c r="AV941" s="14" t="s">
        <v>84</v>
      </c>
      <c r="AW941" s="14" t="s">
        <v>30</v>
      </c>
      <c r="AX941" s="14" t="s">
        <v>74</v>
      </c>
      <c r="AY941" s="253" t="s">
        <v>148</v>
      </c>
    </row>
    <row r="942" s="15" customFormat="1">
      <c r="A942" s="15"/>
      <c r="B942" s="254"/>
      <c r="C942" s="255"/>
      <c r="D942" s="234" t="s">
        <v>156</v>
      </c>
      <c r="E942" s="256" t="s">
        <v>1</v>
      </c>
      <c r="F942" s="257" t="s">
        <v>162</v>
      </c>
      <c r="G942" s="255"/>
      <c r="H942" s="258">
        <v>278.81700000000001</v>
      </c>
      <c r="I942" s="259"/>
      <c r="J942" s="255"/>
      <c r="K942" s="255"/>
      <c r="L942" s="260"/>
      <c r="M942" s="261"/>
      <c r="N942" s="262"/>
      <c r="O942" s="262"/>
      <c r="P942" s="262"/>
      <c r="Q942" s="262"/>
      <c r="R942" s="262"/>
      <c r="S942" s="262"/>
      <c r="T942" s="263"/>
      <c r="U942" s="15"/>
      <c r="V942" s="15"/>
      <c r="W942" s="15"/>
      <c r="X942" s="15"/>
      <c r="Y942" s="15"/>
      <c r="Z942" s="15"/>
      <c r="AA942" s="15"/>
      <c r="AB942" s="15"/>
      <c r="AC942" s="15"/>
      <c r="AD942" s="15"/>
      <c r="AE942" s="15"/>
      <c r="AT942" s="264" t="s">
        <v>156</v>
      </c>
      <c r="AU942" s="264" t="s">
        <v>84</v>
      </c>
      <c r="AV942" s="15" t="s">
        <v>155</v>
      </c>
      <c r="AW942" s="15" t="s">
        <v>30</v>
      </c>
      <c r="AX942" s="15" t="s">
        <v>82</v>
      </c>
      <c r="AY942" s="264" t="s">
        <v>148</v>
      </c>
    </row>
    <row r="943" s="2" customFormat="1" ht="33" customHeight="1">
      <c r="A943" s="39"/>
      <c r="B943" s="40"/>
      <c r="C943" s="219" t="s">
        <v>870</v>
      </c>
      <c r="D943" s="219" t="s">
        <v>151</v>
      </c>
      <c r="E943" s="220" t="s">
        <v>871</v>
      </c>
      <c r="F943" s="221" t="s">
        <v>872</v>
      </c>
      <c r="G943" s="222" t="s">
        <v>173</v>
      </c>
      <c r="H943" s="223">
        <v>0.68700000000000006</v>
      </c>
      <c r="I943" s="224"/>
      <c r="J943" s="225">
        <f>ROUND(I943*H943,2)</f>
        <v>0</v>
      </c>
      <c r="K943" s="221" t="s">
        <v>33</v>
      </c>
      <c r="L943" s="45"/>
      <c r="M943" s="226" t="s">
        <v>1</v>
      </c>
      <c r="N943" s="227" t="s">
        <v>39</v>
      </c>
      <c r="O943" s="92"/>
      <c r="P943" s="228">
        <f>O943*H943</f>
        <v>0</v>
      </c>
      <c r="Q943" s="228">
        <v>0</v>
      </c>
      <c r="R943" s="228">
        <f>Q943*H943</f>
        <v>0</v>
      </c>
      <c r="S943" s="228">
        <v>0</v>
      </c>
      <c r="T943" s="229">
        <f>S943*H943</f>
        <v>0</v>
      </c>
      <c r="U943" s="39"/>
      <c r="V943" s="39"/>
      <c r="W943" s="39"/>
      <c r="X943" s="39"/>
      <c r="Y943" s="39"/>
      <c r="Z943" s="39"/>
      <c r="AA943" s="39"/>
      <c r="AB943" s="39"/>
      <c r="AC943" s="39"/>
      <c r="AD943" s="39"/>
      <c r="AE943" s="39"/>
      <c r="AR943" s="230" t="s">
        <v>218</v>
      </c>
      <c r="AT943" s="230" t="s">
        <v>151</v>
      </c>
      <c r="AU943" s="230" t="s">
        <v>84</v>
      </c>
      <c r="AY943" s="18" t="s">
        <v>148</v>
      </c>
      <c r="BE943" s="231">
        <f>IF(N943="základní",J943,0)</f>
        <v>0</v>
      </c>
      <c r="BF943" s="231">
        <f>IF(N943="snížená",J943,0)</f>
        <v>0</v>
      </c>
      <c r="BG943" s="231">
        <f>IF(N943="zákl. přenesená",J943,0)</f>
        <v>0</v>
      </c>
      <c r="BH943" s="231">
        <f>IF(N943="sníž. přenesená",J943,0)</f>
        <v>0</v>
      </c>
      <c r="BI943" s="231">
        <f>IF(N943="nulová",J943,0)</f>
        <v>0</v>
      </c>
      <c r="BJ943" s="18" t="s">
        <v>82</v>
      </c>
      <c r="BK943" s="231">
        <f>ROUND(I943*H943,2)</f>
        <v>0</v>
      </c>
      <c r="BL943" s="18" t="s">
        <v>218</v>
      </c>
      <c r="BM943" s="230" t="s">
        <v>873</v>
      </c>
    </row>
    <row r="944" s="2" customFormat="1" ht="24.15" customHeight="1">
      <c r="A944" s="39"/>
      <c r="B944" s="40"/>
      <c r="C944" s="219" t="s">
        <v>593</v>
      </c>
      <c r="D944" s="219" t="s">
        <v>151</v>
      </c>
      <c r="E944" s="220" t="s">
        <v>874</v>
      </c>
      <c r="F944" s="221" t="s">
        <v>875</v>
      </c>
      <c r="G944" s="222" t="s">
        <v>173</v>
      </c>
      <c r="H944" s="223">
        <v>0.68700000000000006</v>
      </c>
      <c r="I944" s="224"/>
      <c r="J944" s="225">
        <f>ROUND(I944*H944,2)</f>
        <v>0</v>
      </c>
      <c r="K944" s="221" t="s">
        <v>33</v>
      </c>
      <c r="L944" s="45"/>
      <c r="M944" s="226" t="s">
        <v>1</v>
      </c>
      <c r="N944" s="227" t="s">
        <v>39</v>
      </c>
      <c r="O944" s="92"/>
      <c r="P944" s="228">
        <f>O944*H944</f>
        <v>0</v>
      </c>
      <c r="Q944" s="228">
        <v>0</v>
      </c>
      <c r="R944" s="228">
        <f>Q944*H944</f>
        <v>0</v>
      </c>
      <c r="S944" s="228">
        <v>0</v>
      </c>
      <c r="T944" s="229">
        <f>S944*H944</f>
        <v>0</v>
      </c>
      <c r="U944" s="39"/>
      <c r="V944" s="39"/>
      <c r="W944" s="39"/>
      <c r="X944" s="39"/>
      <c r="Y944" s="39"/>
      <c r="Z944" s="39"/>
      <c r="AA944" s="39"/>
      <c r="AB944" s="39"/>
      <c r="AC944" s="39"/>
      <c r="AD944" s="39"/>
      <c r="AE944" s="39"/>
      <c r="AR944" s="230" t="s">
        <v>218</v>
      </c>
      <c r="AT944" s="230" t="s">
        <v>151</v>
      </c>
      <c r="AU944" s="230" t="s">
        <v>84</v>
      </c>
      <c r="AY944" s="18" t="s">
        <v>148</v>
      </c>
      <c r="BE944" s="231">
        <f>IF(N944="základní",J944,0)</f>
        <v>0</v>
      </c>
      <c r="BF944" s="231">
        <f>IF(N944="snížená",J944,0)</f>
        <v>0</v>
      </c>
      <c r="BG944" s="231">
        <f>IF(N944="zákl. přenesená",J944,0)</f>
        <v>0</v>
      </c>
      <c r="BH944" s="231">
        <f>IF(N944="sníž. přenesená",J944,0)</f>
        <v>0</v>
      </c>
      <c r="BI944" s="231">
        <f>IF(N944="nulová",J944,0)</f>
        <v>0</v>
      </c>
      <c r="BJ944" s="18" t="s">
        <v>82</v>
      </c>
      <c r="BK944" s="231">
        <f>ROUND(I944*H944,2)</f>
        <v>0</v>
      </c>
      <c r="BL944" s="18" t="s">
        <v>218</v>
      </c>
      <c r="BM944" s="230" t="s">
        <v>876</v>
      </c>
    </row>
    <row r="945" s="12" customFormat="1" ht="22.8" customHeight="1">
      <c r="A945" s="12"/>
      <c r="B945" s="203"/>
      <c r="C945" s="204"/>
      <c r="D945" s="205" t="s">
        <v>73</v>
      </c>
      <c r="E945" s="217" t="s">
        <v>877</v>
      </c>
      <c r="F945" s="217" t="s">
        <v>878</v>
      </c>
      <c r="G945" s="204"/>
      <c r="H945" s="204"/>
      <c r="I945" s="207"/>
      <c r="J945" s="218">
        <f>BK945</f>
        <v>0</v>
      </c>
      <c r="K945" s="204"/>
      <c r="L945" s="209"/>
      <c r="M945" s="210"/>
      <c r="N945" s="211"/>
      <c r="O945" s="211"/>
      <c r="P945" s="212">
        <f>SUM(P946:P949)</f>
        <v>0</v>
      </c>
      <c r="Q945" s="211"/>
      <c r="R945" s="212">
        <f>SUM(R946:R949)</f>
        <v>0</v>
      </c>
      <c r="S945" s="211"/>
      <c r="T945" s="213">
        <f>SUM(T946:T949)</f>
        <v>0</v>
      </c>
      <c r="U945" s="12"/>
      <c r="V945" s="12"/>
      <c r="W945" s="12"/>
      <c r="X945" s="12"/>
      <c r="Y945" s="12"/>
      <c r="Z945" s="12"/>
      <c r="AA945" s="12"/>
      <c r="AB945" s="12"/>
      <c r="AC945" s="12"/>
      <c r="AD945" s="12"/>
      <c r="AE945" s="12"/>
      <c r="AR945" s="214" t="s">
        <v>84</v>
      </c>
      <c r="AT945" s="215" t="s">
        <v>73</v>
      </c>
      <c r="AU945" s="215" t="s">
        <v>82</v>
      </c>
      <c r="AY945" s="214" t="s">
        <v>148</v>
      </c>
      <c r="BK945" s="216">
        <f>SUM(BK946:BK949)</f>
        <v>0</v>
      </c>
    </row>
    <row r="946" s="2" customFormat="1" ht="55.5" customHeight="1">
      <c r="A946" s="39"/>
      <c r="B946" s="40"/>
      <c r="C946" s="219" t="s">
        <v>879</v>
      </c>
      <c r="D946" s="219" t="s">
        <v>151</v>
      </c>
      <c r="E946" s="220" t="s">
        <v>880</v>
      </c>
      <c r="F946" s="221" t="s">
        <v>881</v>
      </c>
      <c r="G946" s="222" t="s">
        <v>165</v>
      </c>
      <c r="H946" s="223">
        <v>3</v>
      </c>
      <c r="I946" s="224"/>
      <c r="J946" s="225">
        <f>ROUND(I946*H946,2)</f>
        <v>0</v>
      </c>
      <c r="K946" s="221" t="s">
        <v>1</v>
      </c>
      <c r="L946" s="45"/>
      <c r="M946" s="226" t="s">
        <v>1</v>
      </c>
      <c r="N946" s="227" t="s">
        <v>39</v>
      </c>
      <c r="O946" s="92"/>
      <c r="P946" s="228">
        <f>O946*H946</f>
        <v>0</v>
      </c>
      <c r="Q946" s="228">
        <v>0</v>
      </c>
      <c r="R946" s="228">
        <f>Q946*H946</f>
        <v>0</v>
      </c>
      <c r="S946" s="228">
        <v>0</v>
      </c>
      <c r="T946" s="229">
        <f>S946*H946</f>
        <v>0</v>
      </c>
      <c r="U946" s="39"/>
      <c r="V946" s="39"/>
      <c r="W946" s="39"/>
      <c r="X946" s="39"/>
      <c r="Y946" s="39"/>
      <c r="Z946" s="39"/>
      <c r="AA946" s="39"/>
      <c r="AB946" s="39"/>
      <c r="AC946" s="39"/>
      <c r="AD946" s="39"/>
      <c r="AE946" s="39"/>
      <c r="AR946" s="230" t="s">
        <v>218</v>
      </c>
      <c r="AT946" s="230" t="s">
        <v>151</v>
      </c>
      <c r="AU946" s="230" t="s">
        <v>84</v>
      </c>
      <c r="AY946" s="18" t="s">
        <v>148</v>
      </c>
      <c r="BE946" s="231">
        <f>IF(N946="základní",J946,0)</f>
        <v>0</v>
      </c>
      <c r="BF946" s="231">
        <f>IF(N946="snížená",J946,0)</f>
        <v>0</v>
      </c>
      <c r="BG946" s="231">
        <f>IF(N946="zákl. přenesená",J946,0)</f>
        <v>0</v>
      </c>
      <c r="BH946" s="231">
        <f>IF(N946="sníž. přenesená",J946,0)</f>
        <v>0</v>
      </c>
      <c r="BI946" s="231">
        <f>IF(N946="nulová",J946,0)</f>
        <v>0</v>
      </c>
      <c r="BJ946" s="18" t="s">
        <v>82</v>
      </c>
      <c r="BK946" s="231">
        <f>ROUND(I946*H946,2)</f>
        <v>0</v>
      </c>
      <c r="BL946" s="18" t="s">
        <v>218</v>
      </c>
      <c r="BM946" s="230" t="s">
        <v>882</v>
      </c>
    </row>
    <row r="947" s="13" customFormat="1">
      <c r="A947" s="13"/>
      <c r="B947" s="232"/>
      <c r="C947" s="233"/>
      <c r="D947" s="234" t="s">
        <v>156</v>
      </c>
      <c r="E947" s="235" t="s">
        <v>1</v>
      </c>
      <c r="F947" s="236" t="s">
        <v>883</v>
      </c>
      <c r="G947" s="233"/>
      <c r="H947" s="235" t="s">
        <v>1</v>
      </c>
      <c r="I947" s="237"/>
      <c r="J947" s="233"/>
      <c r="K947" s="233"/>
      <c r="L947" s="238"/>
      <c r="M947" s="239"/>
      <c r="N947" s="240"/>
      <c r="O947" s="240"/>
      <c r="P947" s="240"/>
      <c r="Q947" s="240"/>
      <c r="R947" s="240"/>
      <c r="S947" s="240"/>
      <c r="T947" s="241"/>
      <c r="U947" s="13"/>
      <c r="V947" s="13"/>
      <c r="W947" s="13"/>
      <c r="X947" s="13"/>
      <c r="Y947" s="13"/>
      <c r="Z947" s="13"/>
      <c r="AA947" s="13"/>
      <c r="AB947" s="13"/>
      <c r="AC947" s="13"/>
      <c r="AD947" s="13"/>
      <c r="AE947" s="13"/>
      <c r="AT947" s="242" t="s">
        <v>156</v>
      </c>
      <c r="AU947" s="242" t="s">
        <v>84</v>
      </c>
      <c r="AV947" s="13" t="s">
        <v>82</v>
      </c>
      <c r="AW947" s="13" t="s">
        <v>30</v>
      </c>
      <c r="AX947" s="13" t="s">
        <v>74</v>
      </c>
      <c r="AY947" s="242" t="s">
        <v>148</v>
      </c>
    </row>
    <row r="948" s="14" customFormat="1">
      <c r="A948" s="14"/>
      <c r="B948" s="243"/>
      <c r="C948" s="244"/>
      <c r="D948" s="234" t="s">
        <v>156</v>
      </c>
      <c r="E948" s="245" t="s">
        <v>1</v>
      </c>
      <c r="F948" s="246" t="s">
        <v>884</v>
      </c>
      <c r="G948" s="244"/>
      <c r="H948" s="247">
        <v>3</v>
      </c>
      <c r="I948" s="248"/>
      <c r="J948" s="244"/>
      <c r="K948" s="244"/>
      <c r="L948" s="249"/>
      <c r="M948" s="250"/>
      <c r="N948" s="251"/>
      <c r="O948" s="251"/>
      <c r="P948" s="251"/>
      <c r="Q948" s="251"/>
      <c r="R948" s="251"/>
      <c r="S948" s="251"/>
      <c r="T948" s="252"/>
      <c r="U948" s="14"/>
      <c r="V948" s="14"/>
      <c r="W948" s="14"/>
      <c r="X948" s="14"/>
      <c r="Y948" s="14"/>
      <c r="Z948" s="14"/>
      <c r="AA948" s="14"/>
      <c r="AB948" s="14"/>
      <c r="AC948" s="14"/>
      <c r="AD948" s="14"/>
      <c r="AE948" s="14"/>
      <c r="AT948" s="253" t="s">
        <v>156</v>
      </c>
      <c r="AU948" s="253" t="s">
        <v>84</v>
      </c>
      <c r="AV948" s="14" t="s">
        <v>84</v>
      </c>
      <c r="AW948" s="14" t="s">
        <v>30</v>
      </c>
      <c r="AX948" s="14" t="s">
        <v>74</v>
      </c>
      <c r="AY948" s="253" t="s">
        <v>148</v>
      </c>
    </row>
    <row r="949" s="15" customFormat="1">
      <c r="A949" s="15"/>
      <c r="B949" s="254"/>
      <c r="C949" s="255"/>
      <c r="D949" s="234" t="s">
        <v>156</v>
      </c>
      <c r="E949" s="256" t="s">
        <v>1</v>
      </c>
      <c r="F949" s="257" t="s">
        <v>162</v>
      </c>
      <c r="G949" s="255"/>
      <c r="H949" s="258">
        <v>3</v>
      </c>
      <c r="I949" s="259"/>
      <c r="J949" s="255"/>
      <c r="K949" s="255"/>
      <c r="L949" s="260"/>
      <c r="M949" s="261"/>
      <c r="N949" s="262"/>
      <c r="O949" s="262"/>
      <c r="P949" s="262"/>
      <c r="Q949" s="262"/>
      <c r="R949" s="262"/>
      <c r="S949" s="262"/>
      <c r="T949" s="263"/>
      <c r="U949" s="15"/>
      <c r="V949" s="15"/>
      <c r="W949" s="15"/>
      <c r="X949" s="15"/>
      <c r="Y949" s="15"/>
      <c r="Z949" s="15"/>
      <c r="AA949" s="15"/>
      <c r="AB949" s="15"/>
      <c r="AC949" s="15"/>
      <c r="AD949" s="15"/>
      <c r="AE949" s="15"/>
      <c r="AT949" s="264" t="s">
        <v>156</v>
      </c>
      <c r="AU949" s="264" t="s">
        <v>84</v>
      </c>
      <c r="AV949" s="15" t="s">
        <v>155</v>
      </c>
      <c r="AW949" s="15" t="s">
        <v>30</v>
      </c>
      <c r="AX949" s="15" t="s">
        <v>82</v>
      </c>
      <c r="AY949" s="264" t="s">
        <v>148</v>
      </c>
    </row>
    <row r="950" s="12" customFormat="1" ht="22.8" customHeight="1">
      <c r="A950" s="12"/>
      <c r="B950" s="203"/>
      <c r="C950" s="204"/>
      <c r="D950" s="205" t="s">
        <v>73</v>
      </c>
      <c r="E950" s="217" t="s">
        <v>885</v>
      </c>
      <c r="F950" s="217" t="s">
        <v>886</v>
      </c>
      <c r="G950" s="204"/>
      <c r="H950" s="204"/>
      <c r="I950" s="207"/>
      <c r="J950" s="218">
        <f>BK950</f>
        <v>0</v>
      </c>
      <c r="K950" s="204"/>
      <c r="L950" s="209"/>
      <c r="M950" s="210"/>
      <c r="N950" s="211"/>
      <c r="O950" s="211"/>
      <c r="P950" s="212">
        <f>SUM(P951:P988)</f>
        <v>0</v>
      </c>
      <c r="Q950" s="211"/>
      <c r="R950" s="212">
        <f>SUM(R951:R988)</f>
        <v>0.2036345</v>
      </c>
      <c r="S950" s="211"/>
      <c r="T950" s="213">
        <f>SUM(T951:T988)</f>
        <v>0.38681799999999994</v>
      </c>
      <c r="U950" s="12"/>
      <c r="V950" s="12"/>
      <c r="W950" s="12"/>
      <c r="X950" s="12"/>
      <c r="Y950" s="12"/>
      <c r="Z950" s="12"/>
      <c r="AA950" s="12"/>
      <c r="AB950" s="12"/>
      <c r="AC950" s="12"/>
      <c r="AD950" s="12"/>
      <c r="AE950" s="12"/>
      <c r="AR950" s="214" t="s">
        <v>84</v>
      </c>
      <c r="AT950" s="215" t="s">
        <v>73</v>
      </c>
      <c r="AU950" s="215" t="s">
        <v>82</v>
      </c>
      <c r="AY950" s="214" t="s">
        <v>148</v>
      </c>
      <c r="BK950" s="216">
        <f>SUM(BK951:BK988)</f>
        <v>0</v>
      </c>
    </row>
    <row r="951" s="2" customFormat="1" ht="24.15" customHeight="1">
      <c r="A951" s="39"/>
      <c r="B951" s="40"/>
      <c r="C951" s="219" t="s">
        <v>598</v>
      </c>
      <c r="D951" s="219" t="s">
        <v>151</v>
      </c>
      <c r="E951" s="220" t="s">
        <v>887</v>
      </c>
      <c r="F951" s="221" t="s">
        <v>888</v>
      </c>
      <c r="G951" s="222" t="s">
        <v>154</v>
      </c>
      <c r="H951" s="223">
        <v>113.77</v>
      </c>
      <c r="I951" s="224"/>
      <c r="J951" s="225">
        <f>ROUND(I951*H951,2)</f>
        <v>0</v>
      </c>
      <c r="K951" s="221" t="s">
        <v>33</v>
      </c>
      <c r="L951" s="45"/>
      <c r="M951" s="226" t="s">
        <v>1</v>
      </c>
      <c r="N951" s="227" t="s">
        <v>39</v>
      </c>
      <c r="O951" s="92"/>
      <c r="P951" s="228">
        <f>O951*H951</f>
        <v>0</v>
      </c>
      <c r="Q951" s="228">
        <v>0</v>
      </c>
      <c r="R951" s="228">
        <f>Q951*H951</f>
        <v>0</v>
      </c>
      <c r="S951" s="228">
        <v>0.0033999999999999998</v>
      </c>
      <c r="T951" s="229">
        <f>S951*H951</f>
        <v>0.38681799999999994</v>
      </c>
      <c r="U951" s="39"/>
      <c r="V951" s="39"/>
      <c r="W951" s="39"/>
      <c r="X951" s="39"/>
      <c r="Y951" s="39"/>
      <c r="Z951" s="39"/>
      <c r="AA951" s="39"/>
      <c r="AB951" s="39"/>
      <c r="AC951" s="39"/>
      <c r="AD951" s="39"/>
      <c r="AE951" s="39"/>
      <c r="AR951" s="230" t="s">
        <v>218</v>
      </c>
      <c r="AT951" s="230" t="s">
        <v>151</v>
      </c>
      <c r="AU951" s="230" t="s">
        <v>84</v>
      </c>
      <c r="AY951" s="18" t="s">
        <v>148</v>
      </c>
      <c r="BE951" s="231">
        <f>IF(N951="základní",J951,0)</f>
        <v>0</v>
      </c>
      <c r="BF951" s="231">
        <f>IF(N951="snížená",J951,0)</f>
        <v>0</v>
      </c>
      <c r="BG951" s="231">
        <f>IF(N951="zákl. přenesená",J951,0)</f>
        <v>0</v>
      </c>
      <c r="BH951" s="231">
        <f>IF(N951="sníž. přenesená",J951,0)</f>
        <v>0</v>
      </c>
      <c r="BI951" s="231">
        <f>IF(N951="nulová",J951,0)</f>
        <v>0</v>
      </c>
      <c r="BJ951" s="18" t="s">
        <v>82</v>
      </c>
      <c r="BK951" s="231">
        <f>ROUND(I951*H951,2)</f>
        <v>0</v>
      </c>
      <c r="BL951" s="18" t="s">
        <v>218</v>
      </c>
      <c r="BM951" s="230" t="s">
        <v>889</v>
      </c>
    </row>
    <row r="952" s="13" customFormat="1">
      <c r="A952" s="13"/>
      <c r="B952" s="232"/>
      <c r="C952" s="233"/>
      <c r="D952" s="234" t="s">
        <v>156</v>
      </c>
      <c r="E952" s="235" t="s">
        <v>1</v>
      </c>
      <c r="F952" s="236" t="s">
        <v>890</v>
      </c>
      <c r="G952" s="233"/>
      <c r="H952" s="235" t="s">
        <v>1</v>
      </c>
      <c r="I952" s="237"/>
      <c r="J952" s="233"/>
      <c r="K952" s="233"/>
      <c r="L952" s="238"/>
      <c r="M952" s="239"/>
      <c r="N952" s="240"/>
      <c r="O952" s="240"/>
      <c r="P952" s="240"/>
      <c r="Q952" s="240"/>
      <c r="R952" s="240"/>
      <c r="S952" s="240"/>
      <c r="T952" s="241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42" t="s">
        <v>156</v>
      </c>
      <c r="AU952" s="242" t="s">
        <v>84</v>
      </c>
      <c r="AV952" s="13" t="s">
        <v>82</v>
      </c>
      <c r="AW952" s="13" t="s">
        <v>30</v>
      </c>
      <c r="AX952" s="13" t="s">
        <v>74</v>
      </c>
      <c r="AY952" s="242" t="s">
        <v>148</v>
      </c>
    </row>
    <row r="953" s="14" customFormat="1">
      <c r="A953" s="14"/>
      <c r="B953" s="243"/>
      <c r="C953" s="244"/>
      <c r="D953" s="234" t="s">
        <v>156</v>
      </c>
      <c r="E953" s="245" t="s">
        <v>1</v>
      </c>
      <c r="F953" s="246" t="s">
        <v>555</v>
      </c>
      <c r="G953" s="244"/>
      <c r="H953" s="247">
        <v>38.18</v>
      </c>
      <c r="I953" s="248"/>
      <c r="J953" s="244"/>
      <c r="K953" s="244"/>
      <c r="L953" s="249"/>
      <c r="M953" s="250"/>
      <c r="N953" s="251"/>
      <c r="O953" s="251"/>
      <c r="P953" s="251"/>
      <c r="Q953" s="251"/>
      <c r="R953" s="251"/>
      <c r="S953" s="251"/>
      <c r="T953" s="252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3" t="s">
        <v>156</v>
      </c>
      <c r="AU953" s="253" t="s">
        <v>84</v>
      </c>
      <c r="AV953" s="14" t="s">
        <v>84</v>
      </c>
      <c r="AW953" s="14" t="s">
        <v>30</v>
      </c>
      <c r="AX953" s="14" t="s">
        <v>74</v>
      </c>
      <c r="AY953" s="253" t="s">
        <v>148</v>
      </c>
    </row>
    <row r="954" s="14" customFormat="1">
      <c r="A954" s="14"/>
      <c r="B954" s="243"/>
      <c r="C954" s="244"/>
      <c r="D954" s="234" t="s">
        <v>156</v>
      </c>
      <c r="E954" s="245" t="s">
        <v>1</v>
      </c>
      <c r="F954" s="246" t="s">
        <v>556</v>
      </c>
      <c r="G954" s="244"/>
      <c r="H954" s="247">
        <v>15.810000000000001</v>
      </c>
      <c r="I954" s="248"/>
      <c r="J954" s="244"/>
      <c r="K954" s="244"/>
      <c r="L954" s="249"/>
      <c r="M954" s="250"/>
      <c r="N954" s="251"/>
      <c r="O954" s="251"/>
      <c r="P954" s="251"/>
      <c r="Q954" s="251"/>
      <c r="R954" s="251"/>
      <c r="S954" s="251"/>
      <c r="T954" s="252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53" t="s">
        <v>156</v>
      </c>
      <c r="AU954" s="253" t="s">
        <v>84</v>
      </c>
      <c r="AV954" s="14" t="s">
        <v>84</v>
      </c>
      <c r="AW954" s="14" t="s">
        <v>30</v>
      </c>
      <c r="AX954" s="14" t="s">
        <v>74</v>
      </c>
      <c r="AY954" s="253" t="s">
        <v>148</v>
      </c>
    </row>
    <row r="955" s="16" customFormat="1">
      <c r="A955" s="16"/>
      <c r="B955" s="265"/>
      <c r="C955" s="266"/>
      <c r="D955" s="234" t="s">
        <v>156</v>
      </c>
      <c r="E955" s="267" t="s">
        <v>1</v>
      </c>
      <c r="F955" s="268" t="s">
        <v>178</v>
      </c>
      <c r="G955" s="266"/>
      <c r="H955" s="269">
        <v>53.990000000000002</v>
      </c>
      <c r="I955" s="270"/>
      <c r="J955" s="266"/>
      <c r="K955" s="266"/>
      <c r="L955" s="271"/>
      <c r="M955" s="272"/>
      <c r="N955" s="273"/>
      <c r="O955" s="273"/>
      <c r="P955" s="273"/>
      <c r="Q955" s="273"/>
      <c r="R955" s="273"/>
      <c r="S955" s="273"/>
      <c r="T955" s="274"/>
      <c r="U955" s="16"/>
      <c r="V955" s="16"/>
      <c r="W955" s="16"/>
      <c r="X955" s="16"/>
      <c r="Y955" s="16"/>
      <c r="Z955" s="16"/>
      <c r="AA955" s="16"/>
      <c r="AB955" s="16"/>
      <c r="AC955" s="16"/>
      <c r="AD955" s="16"/>
      <c r="AE955" s="16"/>
      <c r="AT955" s="275" t="s">
        <v>156</v>
      </c>
      <c r="AU955" s="275" t="s">
        <v>84</v>
      </c>
      <c r="AV955" s="16" t="s">
        <v>149</v>
      </c>
      <c r="AW955" s="16" t="s">
        <v>30</v>
      </c>
      <c r="AX955" s="16" t="s">
        <v>74</v>
      </c>
      <c r="AY955" s="275" t="s">
        <v>148</v>
      </c>
    </row>
    <row r="956" s="13" customFormat="1">
      <c r="A956" s="13"/>
      <c r="B956" s="232"/>
      <c r="C956" s="233"/>
      <c r="D956" s="234" t="s">
        <v>156</v>
      </c>
      <c r="E956" s="235" t="s">
        <v>1</v>
      </c>
      <c r="F956" s="236" t="s">
        <v>604</v>
      </c>
      <c r="G956" s="233"/>
      <c r="H956" s="235" t="s">
        <v>1</v>
      </c>
      <c r="I956" s="237"/>
      <c r="J956" s="233"/>
      <c r="K956" s="233"/>
      <c r="L956" s="238"/>
      <c r="M956" s="239"/>
      <c r="N956" s="240"/>
      <c r="O956" s="240"/>
      <c r="P956" s="240"/>
      <c r="Q956" s="240"/>
      <c r="R956" s="240"/>
      <c r="S956" s="240"/>
      <c r="T956" s="241"/>
      <c r="U956" s="13"/>
      <c r="V956" s="13"/>
      <c r="W956" s="13"/>
      <c r="X956" s="13"/>
      <c r="Y956" s="13"/>
      <c r="Z956" s="13"/>
      <c r="AA956" s="13"/>
      <c r="AB956" s="13"/>
      <c r="AC956" s="13"/>
      <c r="AD956" s="13"/>
      <c r="AE956" s="13"/>
      <c r="AT956" s="242" t="s">
        <v>156</v>
      </c>
      <c r="AU956" s="242" t="s">
        <v>84</v>
      </c>
      <c r="AV956" s="13" t="s">
        <v>82</v>
      </c>
      <c r="AW956" s="13" t="s">
        <v>30</v>
      </c>
      <c r="AX956" s="13" t="s">
        <v>74</v>
      </c>
      <c r="AY956" s="242" t="s">
        <v>148</v>
      </c>
    </row>
    <row r="957" s="14" customFormat="1">
      <c r="A957" s="14"/>
      <c r="B957" s="243"/>
      <c r="C957" s="244"/>
      <c r="D957" s="234" t="s">
        <v>156</v>
      </c>
      <c r="E957" s="245" t="s">
        <v>1</v>
      </c>
      <c r="F957" s="246" t="s">
        <v>605</v>
      </c>
      <c r="G957" s="244"/>
      <c r="H957" s="247">
        <v>29.710000000000001</v>
      </c>
      <c r="I957" s="248"/>
      <c r="J957" s="244"/>
      <c r="K957" s="244"/>
      <c r="L957" s="249"/>
      <c r="M957" s="250"/>
      <c r="N957" s="251"/>
      <c r="O957" s="251"/>
      <c r="P957" s="251"/>
      <c r="Q957" s="251"/>
      <c r="R957" s="251"/>
      <c r="S957" s="251"/>
      <c r="T957" s="252"/>
      <c r="U957" s="14"/>
      <c r="V957" s="14"/>
      <c r="W957" s="14"/>
      <c r="X957" s="14"/>
      <c r="Y957" s="14"/>
      <c r="Z957" s="14"/>
      <c r="AA957" s="14"/>
      <c r="AB957" s="14"/>
      <c r="AC957" s="14"/>
      <c r="AD957" s="14"/>
      <c r="AE957" s="14"/>
      <c r="AT957" s="253" t="s">
        <v>156</v>
      </c>
      <c r="AU957" s="253" t="s">
        <v>84</v>
      </c>
      <c r="AV957" s="14" t="s">
        <v>84</v>
      </c>
      <c r="AW957" s="14" t="s">
        <v>30</v>
      </c>
      <c r="AX957" s="14" t="s">
        <v>74</v>
      </c>
      <c r="AY957" s="253" t="s">
        <v>148</v>
      </c>
    </row>
    <row r="958" s="13" customFormat="1">
      <c r="A958" s="13"/>
      <c r="B958" s="232"/>
      <c r="C958" s="233"/>
      <c r="D958" s="234" t="s">
        <v>156</v>
      </c>
      <c r="E958" s="235" t="s">
        <v>1</v>
      </c>
      <c r="F958" s="236" t="s">
        <v>616</v>
      </c>
      <c r="G958" s="233"/>
      <c r="H958" s="235" t="s">
        <v>1</v>
      </c>
      <c r="I958" s="237"/>
      <c r="J958" s="233"/>
      <c r="K958" s="233"/>
      <c r="L958" s="238"/>
      <c r="M958" s="239"/>
      <c r="N958" s="240"/>
      <c r="O958" s="240"/>
      <c r="P958" s="240"/>
      <c r="Q958" s="240"/>
      <c r="R958" s="240"/>
      <c r="S958" s="240"/>
      <c r="T958" s="241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42" t="s">
        <v>156</v>
      </c>
      <c r="AU958" s="242" t="s">
        <v>84</v>
      </c>
      <c r="AV958" s="13" t="s">
        <v>82</v>
      </c>
      <c r="AW958" s="13" t="s">
        <v>30</v>
      </c>
      <c r="AX958" s="13" t="s">
        <v>74</v>
      </c>
      <c r="AY958" s="242" t="s">
        <v>148</v>
      </c>
    </row>
    <row r="959" s="14" customFormat="1">
      <c r="A959" s="14"/>
      <c r="B959" s="243"/>
      <c r="C959" s="244"/>
      <c r="D959" s="234" t="s">
        <v>156</v>
      </c>
      <c r="E959" s="245" t="s">
        <v>1</v>
      </c>
      <c r="F959" s="246" t="s">
        <v>607</v>
      </c>
      <c r="G959" s="244"/>
      <c r="H959" s="247">
        <v>30.07</v>
      </c>
      <c r="I959" s="248"/>
      <c r="J959" s="244"/>
      <c r="K959" s="244"/>
      <c r="L959" s="249"/>
      <c r="M959" s="250"/>
      <c r="N959" s="251"/>
      <c r="O959" s="251"/>
      <c r="P959" s="251"/>
      <c r="Q959" s="251"/>
      <c r="R959" s="251"/>
      <c r="S959" s="251"/>
      <c r="T959" s="252"/>
      <c r="U959" s="14"/>
      <c r="V959" s="14"/>
      <c r="W959" s="14"/>
      <c r="X959" s="14"/>
      <c r="Y959" s="14"/>
      <c r="Z959" s="14"/>
      <c r="AA959" s="14"/>
      <c r="AB959" s="14"/>
      <c r="AC959" s="14"/>
      <c r="AD959" s="14"/>
      <c r="AE959" s="14"/>
      <c r="AT959" s="253" t="s">
        <v>156</v>
      </c>
      <c r="AU959" s="253" t="s">
        <v>84</v>
      </c>
      <c r="AV959" s="14" t="s">
        <v>84</v>
      </c>
      <c r="AW959" s="14" t="s">
        <v>30</v>
      </c>
      <c r="AX959" s="14" t="s">
        <v>74</v>
      </c>
      <c r="AY959" s="253" t="s">
        <v>148</v>
      </c>
    </row>
    <row r="960" s="16" customFormat="1">
      <c r="A960" s="16"/>
      <c r="B960" s="265"/>
      <c r="C960" s="266"/>
      <c r="D960" s="234" t="s">
        <v>156</v>
      </c>
      <c r="E960" s="267" t="s">
        <v>1</v>
      </c>
      <c r="F960" s="268" t="s">
        <v>178</v>
      </c>
      <c r="G960" s="266"/>
      <c r="H960" s="269">
        <v>59.780000000000001</v>
      </c>
      <c r="I960" s="270"/>
      <c r="J960" s="266"/>
      <c r="K960" s="266"/>
      <c r="L960" s="271"/>
      <c r="M960" s="272"/>
      <c r="N960" s="273"/>
      <c r="O960" s="273"/>
      <c r="P960" s="273"/>
      <c r="Q960" s="273"/>
      <c r="R960" s="273"/>
      <c r="S960" s="273"/>
      <c r="T960" s="274"/>
      <c r="U960" s="16"/>
      <c r="V960" s="16"/>
      <c r="W960" s="16"/>
      <c r="X960" s="16"/>
      <c r="Y960" s="16"/>
      <c r="Z960" s="16"/>
      <c r="AA960" s="16"/>
      <c r="AB960" s="16"/>
      <c r="AC960" s="16"/>
      <c r="AD960" s="16"/>
      <c r="AE960" s="16"/>
      <c r="AT960" s="275" t="s">
        <v>156</v>
      </c>
      <c r="AU960" s="275" t="s">
        <v>84</v>
      </c>
      <c r="AV960" s="16" t="s">
        <v>149</v>
      </c>
      <c r="AW960" s="16" t="s">
        <v>30</v>
      </c>
      <c r="AX960" s="16" t="s">
        <v>74</v>
      </c>
      <c r="AY960" s="275" t="s">
        <v>148</v>
      </c>
    </row>
    <row r="961" s="15" customFormat="1">
      <c r="A961" s="15"/>
      <c r="B961" s="254"/>
      <c r="C961" s="255"/>
      <c r="D961" s="234" t="s">
        <v>156</v>
      </c>
      <c r="E961" s="256" t="s">
        <v>1</v>
      </c>
      <c r="F961" s="257" t="s">
        <v>162</v>
      </c>
      <c r="G961" s="255"/>
      <c r="H961" s="258">
        <v>113.77000000000001</v>
      </c>
      <c r="I961" s="259"/>
      <c r="J961" s="255"/>
      <c r="K961" s="255"/>
      <c r="L961" s="260"/>
      <c r="M961" s="261"/>
      <c r="N961" s="262"/>
      <c r="O961" s="262"/>
      <c r="P961" s="262"/>
      <c r="Q961" s="262"/>
      <c r="R961" s="262"/>
      <c r="S961" s="262"/>
      <c r="T961" s="263"/>
      <c r="U961" s="15"/>
      <c r="V961" s="15"/>
      <c r="W961" s="15"/>
      <c r="X961" s="15"/>
      <c r="Y961" s="15"/>
      <c r="Z961" s="15"/>
      <c r="AA961" s="15"/>
      <c r="AB961" s="15"/>
      <c r="AC961" s="15"/>
      <c r="AD961" s="15"/>
      <c r="AE961" s="15"/>
      <c r="AT961" s="264" t="s">
        <v>156</v>
      </c>
      <c r="AU961" s="264" t="s">
        <v>84</v>
      </c>
      <c r="AV961" s="15" t="s">
        <v>155</v>
      </c>
      <c r="AW961" s="15" t="s">
        <v>30</v>
      </c>
      <c r="AX961" s="15" t="s">
        <v>82</v>
      </c>
      <c r="AY961" s="264" t="s">
        <v>148</v>
      </c>
    </row>
    <row r="962" s="2" customFormat="1" ht="24.15" customHeight="1">
      <c r="A962" s="39"/>
      <c r="B962" s="40"/>
      <c r="C962" s="219" t="s">
        <v>891</v>
      </c>
      <c r="D962" s="219" t="s">
        <v>151</v>
      </c>
      <c r="E962" s="220" t="s">
        <v>892</v>
      </c>
      <c r="F962" s="221" t="s">
        <v>893</v>
      </c>
      <c r="G962" s="222" t="s">
        <v>154</v>
      </c>
      <c r="H962" s="223">
        <v>93.980000000000004</v>
      </c>
      <c r="I962" s="224"/>
      <c r="J962" s="225">
        <f>ROUND(I962*H962,2)</f>
        <v>0</v>
      </c>
      <c r="K962" s="221" t="s">
        <v>33</v>
      </c>
      <c r="L962" s="45"/>
      <c r="M962" s="226" t="s">
        <v>1</v>
      </c>
      <c r="N962" s="227" t="s">
        <v>39</v>
      </c>
      <c r="O962" s="92"/>
      <c r="P962" s="228">
        <f>O962*H962</f>
        <v>0</v>
      </c>
      <c r="Q962" s="228">
        <v>0</v>
      </c>
      <c r="R962" s="228">
        <f>Q962*H962</f>
        <v>0</v>
      </c>
      <c r="S962" s="228">
        <v>0</v>
      </c>
      <c r="T962" s="229">
        <f>S962*H962</f>
        <v>0</v>
      </c>
      <c r="U962" s="39"/>
      <c r="V962" s="39"/>
      <c r="W962" s="39"/>
      <c r="X962" s="39"/>
      <c r="Y962" s="39"/>
      <c r="Z962" s="39"/>
      <c r="AA962" s="39"/>
      <c r="AB962" s="39"/>
      <c r="AC962" s="39"/>
      <c r="AD962" s="39"/>
      <c r="AE962" s="39"/>
      <c r="AR962" s="230" t="s">
        <v>218</v>
      </c>
      <c r="AT962" s="230" t="s">
        <v>151</v>
      </c>
      <c r="AU962" s="230" t="s">
        <v>84</v>
      </c>
      <c r="AY962" s="18" t="s">
        <v>148</v>
      </c>
      <c r="BE962" s="231">
        <f>IF(N962="základní",J962,0)</f>
        <v>0</v>
      </c>
      <c r="BF962" s="231">
        <f>IF(N962="snížená",J962,0)</f>
        <v>0</v>
      </c>
      <c r="BG962" s="231">
        <f>IF(N962="zákl. přenesená",J962,0)</f>
        <v>0</v>
      </c>
      <c r="BH962" s="231">
        <f>IF(N962="sníž. přenesená",J962,0)</f>
        <v>0</v>
      </c>
      <c r="BI962" s="231">
        <f>IF(N962="nulová",J962,0)</f>
        <v>0</v>
      </c>
      <c r="BJ962" s="18" t="s">
        <v>82</v>
      </c>
      <c r="BK962" s="231">
        <f>ROUND(I962*H962,2)</f>
        <v>0</v>
      </c>
      <c r="BL962" s="18" t="s">
        <v>218</v>
      </c>
      <c r="BM962" s="230" t="s">
        <v>894</v>
      </c>
    </row>
    <row r="963" s="13" customFormat="1">
      <c r="A963" s="13"/>
      <c r="B963" s="232"/>
      <c r="C963" s="233"/>
      <c r="D963" s="234" t="s">
        <v>156</v>
      </c>
      <c r="E963" s="235" t="s">
        <v>1</v>
      </c>
      <c r="F963" s="236" t="s">
        <v>437</v>
      </c>
      <c r="G963" s="233"/>
      <c r="H963" s="235" t="s">
        <v>1</v>
      </c>
      <c r="I963" s="237"/>
      <c r="J963" s="233"/>
      <c r="K963" s="233"/>
      <c r="L963" s="238"/>
      <c r="M963" s="239"/>
      <c r="N963" s="240"/>
      <c r="O963" s="240"/>
      <c r="P963" s="240"/>
      <c r="Q963" s="240"/>
      <c r="R963" s="240"/>
      <c r="S963" s="240"/>
      <c r="T963" s="241"/>
      <c r="U963" s="13"/>
      <c r="V963" s="13"/>
      <c r="W963" s="13"/>
      <c r="X963" s="13"/>
      <c r="Y963" s="13"/>
      <c r="Z963" s="13"/>
      <c r="AA963" s="13"/>
      <c r="AB963" s="13"/>
      <c r="AC963" s="13"/>
      <c r="AD963" s="13"/>
      <c r="AE963" s="13"/>
      <c r="AT963" s="242" t="s">
        <v>156</v>
      </c>
      <c r="AU963" s="242" t="s">
        <v>84</v>
      </c>
      <c r="AV963" s="13" t="s">
        <v>82</v>
      </c>
      <c r="AW963" s="13" t="s">
        <v>30</v>
      </c>
      <c r="AX963" s="13" t="s">
        <v>74</v>
      </c>
      <c r="AY963" s="242" t="s">
        <v>148</v>
      </c>
    </row>
    <row r="964" s="14" customFormat="1">
      <c r="A964" s="14"/>
      <c r="B964" s="243"/>
      <c r="C964" s="244"/>
      <c r="D964" s="234" t="s">
        <v>156</v>
      </c>
      <c r="E964" s="245" t="s">
        <v>1</v>
      </c>
      <c r="F964" s="246" t="s">
        <v>444</v>
      </c>
      <c r="G964" s="244"/>
      <c r="H964" s="247">
        <v>36.310000000000002</v>
      </c>
      <c r="I964" s="248"/>
      <c r="J964" s="244"/>
      <c r="K964" s="244"/>
      <c r="L964" s="249"/>
      <c r="M964" s="250"/>
      <c r="N964" s="251"/>
      <c r="O964" s="251"/>
      <c r="P964" s="251"/>
      <c r="Q964" s="251"/>
      <c r="R964" s="251"/>
      <c r="S964" s="251"/>
      <c r="T964" s="252"/>
      <c r="U964" s="14"/>
      <c r="V964" s="14"/>
      <c r="W964" s="14"/>
      <c r="X964" s="14"/>
      <c r="Y964" s="14"/>
      <c r="Z964" s="14"/>
      <c r="AA964" s="14"/>
      <c r="AB964" s="14"/>
      <c r="AC964" s="14"/>
      <c r="AD964" s="14"/>
      <c r="AE964" s="14"/>
      <c r="AT964" s="253" t="s">
        <v>156</v>
      </c>
      <c r="AU964" s="253" t="s">
        <v>84</v>
      </c>
      <c r="AV964" s="14" t="s">
        <v>84</v>
      </c>
      <c r="AW964" s="14" t="s">
        <v>30</v>
      </c>
      <c r="AX964" s="14" t="s">
        <v>74</v>
      </c>
      <c r="AY964" s="253" t="s">
        <v>148</v>
      </c>
    </row>
    <row r="965" s="16" customFormat="1">
      <c r="A965" s="16"/>
      <c r="B965" s="265"/>
      <c r="C965" s="266"/>
      <c r="D965" s="234" t="s">
        <v>156</v>
      </c>
      <c r="E965" s="267" t="s">
        <v>1</v>
      </c>
      <c r="F965" s="268" t="s">
        <v>178</v>
      </c>
      <c r="G965" s="266"/>
      <c r="H965" s="269">
        <v>36.310000000000002</v>
      </c>
      <c r="I965" s="270"/>
      <c r="J965" s="266"/>
      <c r="K965" s="266"/>
      <c r="L965" s="271"/>
      <c r="M965" s="272"/>
      <c r="N965" s="273"/>
      <c r="O965" s="273"/>
      <c r="P965" s="273"/>
      <c r="Q965" s="273"/>
      <c r="R965" s="273"/>
      <c r="S965" s="273"/>
      <c r="T965" s="274"/>
      <c r="U965" s="16"/>
      <c r="V965" s="16"/>
      <c r="W965" s="16"/>
      <c r="X965" s="16"/>
      <c r="Y965" s="16"/>
      <c r="Z965" s="16"/>
      <c r="AA965" s="16"/>
      <c r="AB965" s="16"/>
      <c r="AC965" s="16"/>
      <c r="AD965" s="16"/>
      <c r="AE965" s="16"/>
      <c r="AT965" s="275" t="s">
        <v>156</v>
      </c>
      <c r="AU965" s="275" t="s">
        <v>84</v>
      </c>
      <c r="AV965" s="16" t="s">
        <v>149</v>
      </c>
      <c r="AW965" s="16" t="s">
        <v>30</v>
      </c>
      <c r="AX965" s="16" t="s">
        <v>74</v>
      </c>
      <c r="AY965" s="275" t="s">
        <v>148</v>
      </c>
    </row>
    <row r="966" s="13" customFormat="1">
      <c r="A966" s="13"/>
      <c r="B966" s="232"/>
      <c r="C966" s="233"/>
      <c r="D966" s="234" t="s">
        <v>156</v>
      </c>
      <c r="E966" s="235" t="s">
        <v>1</v>
      </c>
      <c r="F966" s="236" t="s">
        <v>446</v>
      </c>
      <c r="G966" s="233"/>
      <c r="H966" s="235" t="s">
        <v>1</v>
      </c>
      <c r="I966" s="237"/>
      <c r="J966" s="233"/>
      <c r="K966" s="233"/>
      <c r="L966" s="238"/>
      <c r="M966" s="239"/>
      <c r="N966" s="240"/>
      <c r="O966" s="240"/>
      <c r="P966" s="240"/>
      <c r="Q966" s="240"/>
      <c r="R966" s="240"/>
      <c r="S966" s="240"/>
      <c r="T966" s="241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42" t="s">
        <v>156</v>
      </c>
      <c r="AU966" s="242" t="s">
        <v>84</v>
      </c>
      <c r="AV966" s="13" t="s">
        <v>82</v>
      </c>
      <c r="AW966" s="13" t="s">
        <v>30</v>
      </c>
      <c r="AX966" s="13" t="s">
        <v>74</v>
      </c>
      <c r="AY966" s="242" t="s">
        <v>148</v>
      </c>
    </row>
    <row r="967" s="14" customFormat="1">
      <c r="A967" s="14"/>
      <c r="B967" s="243"/>
      <c r="C967" s="244"/>
      <c r="D967" s="234" t="s">
        <v>156</v>
      </c>
      <c r="E967" s="245" t="s">
        <v>1</v>
      </c>
      <c r="F967" s="246" t="s">
        <v>447</v>
      </c>
      <c r="G967" s="244"/>
      <c r="H967" s="247">
        <v>28.530000000000001</v>
      </c>
      <c r="I967" s="248"/>
      <c r="J967" s="244"/>
      <c r="K967" s="244"/>
      <c r="L967" s="249"/>
      <c r="M967" s="250"/>
      <c r="N967" s="251"/>
      <c r="O967" s="251"/>
      <c r="P967" s="251"/>
      <c r="Q967" s="251"/>
      <c r="R967" s="251"/>
      <c r="S967" s="251"/>
      <c r="T967" s="252"/>
      <c r="U967" s="14"/>
      <c r="V967" s="14"/>
      <c r="W967" s="14"/>
      <c r="X967" s="14"/>
      <c r="Y967" s="14"/>
      <c r="Z967" s="14"/>
      <c r="AA967" s="14"/>
      <c r="AB967" s="14"/>
      <c r="AC967" s="14"/>
      <c r="AD967" s="14"/>
      <c r="AE967" s="14"/>
      <c r="AT967" s="253" t="s">
        <v>156</v>
      </c>
      <c r="AU967" s="253" t="s">
        <v>84</v>
      </c>
      <c r="AV967" s="14" t="s">
        <v>84</v>
      </c>
      <c r="AW967" s="14" t="s">
        <v>30</v>
      </c>
      <c r="AX967" s="14" t="s">
        <v>74</v>
      </c>
      <c r="AY967" s="253" t="s">
        <v>148</v>
      </c>
    </row>
    <row r="968" s="13" customFormat="1">
      <c r="A968" s="13"/>
      <c r="B968" s="232"/>
      <c r="C968" s="233"/>
      <c r="D968" s="234" t="s">
        <v>156</v>
      </c>
      <c r="E968" s="235" t="s">
        <v>1</v>
      </c>
      <c r="F968" s="236" t="s">
        <v>448</v>
      </c>
      <c r="G968" s="233"/>
      <c r="H968" s="235" t="s">
        <v>1</v>
      </c>
      <c r="I968" s="237"/>
      <c r="J968" s="233"/>
      <c r="K968" s="233"/>
      <c r="L968" s="238"/>
      <c r="M968" s="239"/>
      <c r="N968" s="240"/>
      <c r="O968" s="240"/>
      <c r="P968" s="240"/>
      <c r="Q968" s="240"/>
      <c r="R968" s="240"/>
      <c r="S968" s="240"/>
      <c r="T968" s="241"/>
      <c r="U968" s="13"/>
      <c r="V968" s="13"/>
      <c r="W968" s="13"/>
      <c r="X968" s="13"/>
      <c r="Y968" s="13"/>
      <c r="Z968" s="13"/>
      <c r="AA968" s="13"/>
      <c r="AB968" s="13"/>
      <c r="AC968" s="13"/>
      <c r="AD968" s="13"/>
      <c r="AE968" s="13"/>
      <c r="AT968" s="242" t="s">
        <v>156</v>
      </c>
      <c r="AU968" s="242" t="s">
        <v>84</v>
      </c>
      <c r="AV968" s="13" t="s">
        <v>82</v>
      </c>
      <c r="AW968" s="13" t="s">
        <v>30</v>
      </c>
      <c r="AX968" s="13" t="s">
        <v>74</v>
      </c>
      <c r="AY968" s="242" t="s">
        <v>148</v>
      </c>
    </row>
    <row r="969" s="14" customFormat="1">
      <c r="A969" s="14"/>
      <c r="B969" s="243"/>
      <c r="C969" s="244"/>
      <c r="D969" s="234" t="s">
        <v>156</v>
      </c>
      <c r="E969" s="245" t="s">
        <v>1</v>
      </c>
      <c r="F969" s="246" t="s">
        <v>449</v>
      </c>
      <c r="G969" s="244"/>
      <c r="H969" s="247">
        <v>29.140000000000001</v>
      </c>
      <c r="I969" s="248"/>
      <c r="J969" s="244"/>
      <c r="K969" s="244"/>
      <c r="L969" s="249"/>
      <c r="M969" s="250"/>
      <c r="N969" s="251"/>
      <c r="O969" s="251"/>
      <c r="P969" s="251"/>
      <c r="Q969" s="251"/>
      <c r="R969" s="251"/>
      <c r="S969" s="251"/>
      <c r="T969" s="252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53" t="s">
        <v>156</v>
      </c>
      <c r="AU969" s="253" t="s">
        <v>84</v>
      </c>
      <c r="AV969" s="14" t="s">
        <v>84</v>
      </c>
      <c r="AW969" s="14" t="s">
        <v>30</v>
      </c>
      <c r="AX969" s="14" t="s">
        <v>74</v>
      </c>
      <c r="AY969" s="253" t="s">
        <v>148</v>
      </c>
    </row>
    <row r="970" s="16" customFormat="1">
      <c r="A970" s="16"/>
      <c r="B970" s="265"/>
      <c r="C970" s="266"/>
      <c r="D970" s="234" t="s">
        <v>156</v>
      </c>
      <c r="E970" s="267" t="s">
        <v>1</v>
      </c>
      <c r="F970" s="268" t="s">
        <v>178</v>
      </c>
      <c r="G970" s="266"/>
      <c r="H970" s="269">
        <v>57.670000000000002</v>
      </c>
      <c r="I970" s="270"/>
      <c r="J970" s="266"/>
      <c r="K970" s="266"/>
      <c r="L970" s="271"/>
      <c r="M970" s="272"/>
      <c r="N970" s="273"/>
      <c r="O970" s="273"/>
      <c r="P970" s="273"/>
      <c r="Q970" s="273"/>
      <c r="R970" s="273"/>
      <c r="S970" s="273"/>
      <c r="T970" s="274"/>
      <c r="U970" s="16"/>
      <c r="V970" s="16"/>
      <c r="W970" s="16"/>
      <c r="X970" s="16"/>
      <c r="Y970" s="16"/>
      <c r="Z970" s="16"/>
      <c r="AA970" s="16"/>
      <c r="AB970" s="16"/>
      <c r="AC970" s="16"/>
      <c r="AD970" s="16"/>
      <c r="AE970" s="16"/>
      <c r="AT970" s="275" t="s">
        <v>156</v>
      </c>
      <c r="AU970" s="275" t="s">
        <v>84</v>
      </c>
      <c r="AV970" s="16" t="s">
        <v>149</v>
      </c>
      <c r="AW970" s="16" t="s">
        <v>30</v>
      </c>
      <c r="AX970" s="16" t="s">
        <v>74</v>
      </c>
      <c r="AY970" s="275" t="s">
        <v>148</v>
      </c>
    </row>
    <row r="971" s="15" customFormat="1">
      <c r="A971" s="15"/>
      <c r="B971" s="254"/>
      <c r="C971" s="255"/>
      <c r="D971" s="234" t="s">
        <v>156</v>
      </c>
      <c r="E971" s="256" t="s">
        <v>1</v>
      </c>
      <c r="F971" s="257" t="s">
        <v>162</v>
      </c>
      <c r="G971" s="255"/>
      <c r="H971" s="258">
        <v>93.980000000000004</v>
      </c>
      <c r="I971" s="259"/>
      <c r="J971" s="255"/>
      <c r="K971" s="255"/>
      <c r="L971" s="260"/>
      <c r="M971" s="261"/>
      <c r="N971" s="262"/>
      <c r="O971" s="262"/>
      <c r="P971" s="262"/>
      <c r="Q971" s="262"/>
      <c r="R971" s="262"/>
      <c r="S971" s="262"/>
      <c r="T971" s="263"/>
      <c r="U971" s="15"/>
      <c r="V971" s="15"/>
      <c r="W971" s="15"/>
      <c r="X971" s="15"/>
      <c r="Y971" s="15"/>
      <c r="Z971" s="15"/>
      <c r="AA971" s="15"/>
      <c r="AB971" s="15"/>
      <c r="AC971" s="15"/>
      <c r="AD971" s="15"/>
      <c r="AE971" s="15"/>
      <c r="AT971" s="264" t="s">
        <v>156</v>
      </c>
      <c r="AU971" s="264" t="s">
        <v>84</v>
      </c>
      <c r="AV971" s="15" t="s">
        <v>155</v>
      </c>
      <c r="AW971" s="15" t="s">
        <v>30</v>
      </c>
      <c r="AX971" s="15" t="s">
        <v>82</v>
      </c>
      <c r="AY971" s="264" t="s">
        <v>148</v>
      </c>
    </row>
    <row r="972" s="2" customFormat="1" ht="24.15" customHeight="1">
      <c r="A972" s="39"/>
      <c r="B972" s="40"/>
      <c r="C972" s="276" t="s">
        <v>602</v>
      </c>
      <c r="D972" s="276" t="s">
        <v>183</v>
      </c>
      <c r="E972" s="277" t="s">
        <v>895</v>
      </c>
      <c r="F972" s="278" t="s">
        <v>896</v>
      </c>
      <c r="G972" s="279" t="s">
        <v>154</v>
      </c>
      <c r="H972" s="280">
        <v>95.859999999999999</v>
      </c>
      <c r="I972" s="281"/>
      <c r="J972" s="282">
        <f>ROUND(I972*H972,2)</f>
        <v>0</v>
      </c>
      <c r="K972" s="278" t="s">
        <v>33</v>
      </c>
      <c r="L972" s="283"/>
      <c r="M972" s="284" t="s">
        <v>1</v>
      </c>
      <c r="N972" s="285" t="s">
        <v>39</v>
      </c>
      <c r="O972" s="92"/>
      <c r="P972" s="228">
        <f>O972*H972</f>
        <v>0</v>
      </c>
      <c r="Q972" s="228">
        <v>0.0011999999999999999</v>
      </c>
      <c r="R972" s="228">
        <f>Q972*H972</f>
        <v>0.115032</v>
      </c>
      <c r="S972" s="228">
        <v>0</v>
      </c>
      <c r="T972" s="229">
        <f>S972*H972</f>
        <v>0</v>
      </c>
      <c r="U972" s="39"/>
      <c r="V972" s="39"/>
      <c r="W972" s="39"/>
      <c r="X972" s="39"/>
      <c r="Y972" s="39"/>
      <c r="Z972" s="39"/>
      <c r="AA972" s="39"/>
      <c r="AB972" s="39"/>
      <c r="AC972" s="39"/>
      <c r="AD972" s="39"/>
      <c r="AE972" s="39"/>
      <c r="AR972" s="230" t="s">
        <v>280</v>
      </c>
      <c r="AT972" s="230" t="s">
        <v>183</v>
      </c>
      <c r="AU972" s="230" t="s">
        <v>84</v>
      </c>
      <c r="AY972" s="18" t="s">
        <v>148</v>
      </c>
      <c r="BE972" s="231">
        <f>IF(N972="základní",J972,0)</f>
        <v>0</v>
      </c>
      <c r="BF972" s="231">
        <f>IF(N972="snížená",J972,0)</f>
        <v>0</v>
      </c>
      <c r="BG972" s="231">
        <f>IF(N972="zákl. přenesená",J972,0)</f>
        <v>0</v>
      </c>
      <c r="BH972" s="231">
        <f>IF(N972="sníž. přenesená",J972,0)</f>
        <v>0</v>
      </c>
      <c r="BI972" s="231">
        <f>IF(N972="nulová",J972,0)</f>
        <v>0</v>
      </c>
      <c r="BJ972" s="18" t="s">
        <v>82</v>
      </c>
      <c r="BK972" s="231">
        <f>ROUND(I972*H972,2)</f>
        <v>0</v>
      </c>
      <c r="BL972" s="18" t="s">
        <v>218</v>
      </c>
      <c r="BM972" s="230" t="s">
        <v>897</v>
      </c>
    </row>
    <row r="973" s="14" customFormat="1">
      <c r="A973" s="14"/>
      <c r="B973" s="243"/>
      <c r="C973" s="244"/>
      <c r="D973" s="234" t="s">
        <v>156</v>
      </c>
      <c r="E973" s="245" t="s">
        <v>1</v>
      </c>
      <c r="F973" s="246" t="s">
        <v>898</v>
      </c>
      <c r="G973" s="244"/>
      <c r="H973" s="247">
        <v>95.859999999999999</v>
      </c>
      <c r="I973" s="248"/>
      <c r="J973" s="244"/>
      <c r="K973" s="244"/>
      <c r="L973" s="249"/>
      <c r="M973" s="250"/>
      <c r="N973" s="251"/>
      <c r="O973" s="251"/>
      <c r="P973" s="251"/>
      <c r="Q973" s="251"/>
      <c r="R973" s="251"/>
      <c r="S973" s="251"/>
      <c r="T973" s="252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53" t="s">
        <v>156</v>
      </c>
      <c r="AU973" s="253" t="s">
        <v>84</v>
      </c>
      <c r="AV973" s="14" t="s">
        <v>84</v>
      </c>
      <c r="AW973" s="14" t="s">
        <v>30</v>
      </c>
      <c r="AX973" s="14" t="s">
        <v>74</v>
      </c>
      <c r="AY973" s="253" t="s">
        <v>148</v>
      </c>
    </row>
    <row r="974" s="15" customFormat="1">
      <c r="A974" s="15"/>
      <c r="B974" s="254"/>
      <c r="C974" s="255"/>
      <c r="D974" s="234" t="s">
        <v>156</v>
      </c>
      <c r="E974" s="256" t="s">
        <v>1</v>
      </c>
      <c r="F974" s="257" t="s">
        <v>162</v>
      </c>
      <c r="G974" s="255"/>
      <c r="H974" s="258">
        <v>95.859999999999999</v>
      </c>
      <c r="I974" s="259"/>
      <c r="J974" s="255"/>
      <c r="K974" s="255"/>
      <c r="L974" s="260"/>
      <c r="M974" s="261"/>
      <c r="N974" s="262"/>
      <c r="O974" s="262"/>
      <c r="P974" s="262"/>
      <c r="Q974" s="262"/>
      <c r="R974" s="262"/>
      <c r="S974" s="262"/>
      <c r="T974" s="263"/>
      <c r="U974" s="15"/>
      <c r="V974" s="15"/>
      <c r="W974" s="15"/>
      <c r="X974" s="15"/>
      <c r="Y974" s="15"/>
      <c r="Z974" s="15"/>
      <c r="AA974" s="15"/>
      <c r="AB974" s="15"/>
      <c r="AC974" s="15"/>
      <c r="AD974" s="15"/>
      <c r="AE974" s="15"/>
      <c r="AT974" s="264" t="s">
        <v>156</v>
      </c>
      <c r="AU974" s="264" t="s">
        <v>84</v>
      </c>
      <c r="AV974" s="15" t="s">
        <v>155</v>
      </c>
      <c r="AW974" s="15" t="s">
        <v>30</v>
      </c>
      <c r="AX974" s="15" t="s">
        <v>82</v>
      </c>
      <c r="AY974" s="264" t="s">
        <v>148</v>
      </c>
    </row>
    <row r="975" s="2" customFormat="1" ht="24.15" customHeight="1">
      <c r="A975" s="39"/>
      <c r="B975" s="40"/>
      <c r="C975" s="219" t="s">
        <v>899</v>
      </c>
      <c r="D975" s="219" t="s">
        <v>151</v>
      </c>
      <c r="E975" s="220" t="s">
        <v>900</v>
      </c>
      <c r="F975" s="221" t="s">
        <v>901</v>
      </c>
      <c r="G975" s="222" t="s">
        <v>154</v>
      </c>
      <c r="H975" s="223">
        <v>14.24</v>
      </c>
      <c r="I975" s="224"/>
      <c r="J975" s="225">
        <f>ROUND(I975*H975,2)</f>
        <v>0</v>
      </c>
      <c r="K975" s="221" t="s">
        <v>33</v>
      </c>
      <c r="L975" s="45"/>
      <c r="M975" s="226" t="s">
        <v>1</v>
      </c>
      <c r="N975" s="227" t="s">
        <v>39</v>
      </c>
      <c r="O975" s="92"/>
      <c r="P975" s="228">
        <f>O975*H975</f>
        <v>0</v>
      </c>
      <c r="Q975" s="228">
        <v>0</v>
      </c>
      <c r="R975" s="228">
        <f>Q975*H975</f>
        <v>0</v>
      </c>
      <c r="S975" s="228">
        <v>0</v>
      </c>
      <c r="T975" s="229">
        <f>S975*H975</f>
        <v>0</v>
      </c>
      <c r="U975" s="39"/>
      <c r="V975" s="39"/>
      <c r="W975" s="39"/>
      <c r="X975" s="39"/>
      <c r="Y975" s="39"/>
      <c r="Z975" s="39"/>
      <c r="AA975" s="39"/>
      <c r="AB975" s="39"/>
      <c r="AC975" s="39"/>
      <c r="AD975" s="39"/>
      <c r="AE975" s="39"/>
      <c r="AR975" s="230" t="s">
        <v>218</v>
      </c>
      <c r="AT975" s="230" t="s">
        <v>151</v>
      </c>
      <c r="AU975" s="230" t="s">
        <v>84</v>
      </c>
      <c r="AY975" s="18" t="s">
        <v>148</v>
      </c>
      <c r="BE975" s="231">
        <f>IF(N975="základní",J975,0)</f>
        <v>0</v>
      </c>
      <c r="BF975" s="231">
        <f>IF(N975="snížená",J975,0)</f>
        <v>0</v>
      </c>
      <c r="BG975" s="231">
        <f>IF(N975="zákl. přenesená",J975,0)</f>
        <v>0</v>
      </c>
      <c r="BH975" s="231">
        <f>IF(N975="sníž. přenesená",J975,0)</f>
        <v>0</v>
      </c>
      <c r="BI975" s="231">
        <f>IF(N975="nulová",J975,0)</f>
        <v>0</v>
      </c>
      <c r="BJ975" s="18" t="s">
        <v>82</v>
      </c>
      <c r="BK975" s="231">
        <f>ROUND(I975*H975,2)</f>
        <v>0</v>
      </c>
      <c r="BL975" s="18" t="s">
        <v>218</v>
      </c>
      <c r="BM975" s="230" t="s">
        <v>902</v>
      </c>
    </row>
    <row r="976" s="13" customFormat="1">
      <c r="A976" s="13"/>
      <c r="B976" s="232"/>
      <c r="C976" s="233"/>
      <c r="D976" s="234" t="s">
        <v>156</v>
      </c>
      <c r="E976" s="235" t="s">
        <v>1</v>
      </c>
      <c r="F976" s="236" t="s">
        <v>439</v>
      </c>
      <c r="G976" s="233"/>
      <c r="H976" s="235" t="s">
        <v>1</v>
      </c>
      <c r="I976" s="237"/>
      <c r="J976" s="233"/>
      <c r="K976" s="233"/>
      <c r="L976" s="238"/>
      <c r="M976" s="239"/>
      <c r="N976" s="240"/>
      <c r="O976" s="240"/>
      <c r="P976" s="240"/>
      <c r="Q976" s="240"/>
      <c r="R976" s="240"/>
      <c r="S976" s="240"/>
      <c r="T976" s="241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42" t="s">
        <v>156</v>
      </c>
      <c r="AU976" s="242" t="s">
        <v>84</v>
      </c>
      <c r="AV976" s="13" t="s">
        <v>82</v>
      </c>
      <c r="AW976" s="13" t="s">
        <v>30</v>
      </c>
      <c r="AX976" s="13" t="s">
        <v>74</v>
      </c>
      <c r="AY976" s="242" t="s">
        <v>148</v>
      </c>
    </row>
    <row r="977" s="14" customFormat="1">
      <c r="A977" s="14"/>
      <c r="B977" s="243"/>
      <c r="C977" s="244"/>
      <c r="D977" s="234" t="s">
        <v>156</v>
      </c>
      <c r="E977" s="245" t="s">
        <v>1</v>
      </c>
      <c r="F977" s="246" t="s">
        <v>445</v>
      </c>
      <c r="G977" s="244"/>
      <c r="H977" s="247">
        <v>14.24</v>
      </c>
      <c r="I977" s="248"/>
      <c r="J977" s="244"/>
      <c r="K977" s="244"/>
      <c r="L977" s="249"/>
      <c r="M977" s="250"/>
      <c r="N977" s="251"/>
      <c r="O977" s="251"/>
      <c r="P977" s="251"/>
      <c r="Q977" s="251"/>
      <c r="R977" s="251"/>
      <c r="S977" s="251"/>
      <c r="T977" s="252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53" t="s">
        <v>156</v>
      </c>
      <c r="AU977" s="253" t="s">
        <v>84</v>
      </c>
      <c r="AV977" s="14" t="s">
        <v>84</v>
      </c>
      <c r="AW977" s="14" t="s">
        <v>30</v>
      </c>
      <c r="AX977" s="14" t="s">
        <v>74</v>
      </c>
      <c r="AY977" s="253" t="s">
        <v>148</v>
      </c>
    </row>
    <row r="978" s="15" customFormat="1">
      <c r="A978" s="15"/>
      <c r="B978" s="254"/>
      <c r="C978" s="255"/>
      <c r="D978" s="234" t="s">
        <v>156</v>
      </c>
      <c r="E978" s="256" t="s">
        <v>1</v>
      </c>
      <c r="F978" s="257" t="s">
        <v>162</v>
      </c>
      <c r="G978" s="255"/>
      <c r="H978" s="258">
        <v>14.24</v>
      </c>
      <c r="I978" s="259"/>
      <c r="J978" s="255"/>
      <c r="K978" s="255"/>
      <c r="L978" s="260"/>
      <c r="M978" s="261"/>
      <c r="N978" s="262"/>
      <c r="O978" s="262"/>
      <c r="P978" s="262"/>
      <c r="Q978" s="262"/>
      <c r="R978" s="262"/>
      <c r="S978" s="262"/>
      <c r="T978" s="263"/>
      <c r="U978" s="15"/>
      <c r="V978" s="15"/>
      <c r="W978" s="15"/>
      <c r="X978" s="15"/>
      <c r="Y978" s="15"/>
      <c r="Z978" s="15"/>
      <c r="AA978" s="15"/>
      <c r="AB978" s="15"/>
      <c r="AC978" s="15"/>
      <c r="AD978" s="15"/>
      <c r="AE978" s="15"/>
      <c r="AT978" s="264" t="s">
        <v>156</v>
      </c>
      <c r="AU978" s="264" t="s">
        <v>84</v>
      </c>
      <c r="AV978" s="15" t="s">
        <v>155</v>
      </c>
      <c r="AW978" s="15" t="s">
        <v>30</v>
      </c>
      <c r="AX978" s="15" t="s">
        <v>82</v>
      </c>
      <c r="AY978" s="264" t="s">
        <v>148</v>
      </c>
    </row>
    <row r="979" s="2" customFormat="1" ht="24.15" customHeight="1">
      <c r="A979" s="39"/>
      <c r="B979" s="40"/>
      <c r="C979" s="276" t="s">
        <v>611</v>
      </c>
      <c r="D979" s="276" t="s">
        <v>183</v>
      </c>
      <c r="E979" s="277" t="s">
        <v>903</v>
      </c>
      <c r="F979" s="278" t="s">
        <v>904</v>
      </c>
      <c r="G979" s="279" t="s">
        <v>154</v>
      </c>
      <c r="H979" s="280">
        <v>14.525</v>
      </c>
      <c r="I979" s="281"/>
      <c r="J979" s="282">
        <f>ROUND(I979*H979,2)</f>
        <v>0</v>
      </c>
      <c r="K979" s="278" t="s">
        <v>33</v>
      </c>
      <c r="L979" s="283"/>
      <c r="M979" s="284" t="s">
        <v>1</v>
      </c>
      <c r="N979" s="285" t="s">
        <v>39</v>
      </c>
      <c r="O979" s="92"/>
      <c r="P979" s="228">
        <f>O979*H979</f>
        <v>0</v>
      </c>
      <c r="Q979" s="228">
        <v>0.0028999999999999998</v>
      </c>
      <c r="R979" s="228">
        <f>Q979*H979</f>
        <v>0.0421225</v>
      </c>
      <c r="S979" s="228">
        <v>0</v>
      </c>
      <c r="T979" s="229">
        <f>S979*H979</f>
        <v>0</v>
      </c>
      <c r="U979" s="39"/>
      <c r="V979" s="39"/>
      <c r="W979" s="39"/>
      <c r="X979" s="39"/>
      <c r="Y979" s="39"/>
      <c r="Z979" s="39"/>
      <c r="AA979" s="39"/>
      <c r="AB979" s="39"/>
      <c r="AC979" s="39"/>
      <c r="AD979" s="39"/>
      <c r="AE979" s="39"/>
      <c r="AR979" s="230" t="s">
        <v>280</v>
      </c>
      <c r="AT979" s="230" t="s">
        <v>183</v>
      </c>
      <c r="AU979" s="230" t="s">
        <v>84</v>
      </c>
      <c r="AY979" s="18" t="s">
        <v>148</v>
      </c>
      <c r="BE979" s="231">
        <f>IF(N979="základní",J979,0)</f>
        <v>0</v>
      </c>
      <c r="BF979" s="231">
        <f>IF(N979="snížená",J979,0)</f>
        <v>0</v>
      </c>
      <c r="BG979" s="231">
        <f>IF(N979="zákl. přenesená",J979,0)</f>
        <v>0</v>
      </c>
      <c r="BH979" s="231">
        <f>IF(N979="sníž. přenesená",J979,0)</f>
        <v>0</v>
      </c>
      <c r="BI979" s="231">
        <f>IF(N979="nulová",J979,0)</f>
        <v>0</v>
      </c>
      <c r="BJ979" s="18" t="s">
        <v>82</v>
      </c>
      <c r="BK979" s="231">
        <f>ROUND(I979*H979,2)</f>
        <v>0</v>
      </c>
      <c r="BL979" s="18" t="s">
        <v>218</v>
      </c>
      <c r="BM979" s="230" t="s">
        <v>905</v>
      </c>
    </row>
    <row r="980" s="13" customFormat="1">
      <c r="A980" s="13"/>
      <c r="B980" s="232"/>
      <c r="C980" s="233"/>
      <c r="D980" s="234" t="s">
        <v>156</v>
      </c>
      <c r="E980" s="235" t="s">
        <v>1</v>
      </c>
      <c r="F980" s="236" t="s">
        <v>439</v>
      </c>
      <c r="G980" s="233"/>
      <c r="H980" s="235" t="s">
        <v>1</v>
      </c>
      <c r="I980" s="237"/>
      <c r="J980" s="233"/>
      <c r="K980" s="233"/>
      <c r="L980" s="238"/>
      <c r="M980" s="239"/>
      <c r="N980" s="240"/>
      <c r="O980" s="240"/>
      <c r="P980" s="240"/>
      <c r="Q980" s="240"/>
      <c r="R980" s="240"/>
      <c r="S980" s="240"/>
      <c r="T980" s="241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42" t="s">
        <v>156</v>
      </c>
      <c r="AU980" s="242" t="s">
        <v>84</v>
      </c>
      <c r="AV980" s="13" t="s">
        <v>82</v>
      </c>
      <c r="AW980" s="13" t="s">
        <v>30</v>
      </c>
      <c r="AX980" s="13" t="s">
        <v>74</v>
      </c>
      <c r="AY980" s="242" t="s">
        <v>148</v>
      </c>
    </row>
    <row r="981" s="14" customFormat="1">
      <c r="A981" s="14"/>
      <c r="B981" s="243"/>
      <c r="C981" s="244"/>
      <c r="D981" s="234" t="s">
        <v>156</v>
      </c>
      <c r="E981" s="245" t="s">
        <v>1</v>
      </c>
      <c r="F981" s="246" t="s">
        <v>906</v>
      </c>
      <c r="G981" s="244"/>
      <c r="H981" s="247">
        <v>14.525</v>
      </c>
      <c r="I981" s="248"/>
      <c r="J981" s="244"/>
      <c r="K981" s="244"/>
      <c r="L981" s="249"/>
      <c r="M981" s="250"/>
      <c r="N981" s="251"/>
      <c r="O981" s="251"/>
      <c r="P981" s="251"/>
      <c r="Q981" s="251"/>
      <c r="R981" s="251"/>
      <c r="S981" s="251"/>
      <c r="T981" s="252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53" t="s">
        <v>156</v>
      </c>
      <c r="AU981" s="253" t="s">
        <v>84</v>
      </c>
      <c r="AV981" s="14" t="s">
        <v>84</v>
      </c>
      <c r="AW981" s="14" t="s">
        <v>30</v>
      </c>
      <c r="AX981" s="14" t="s">
        <v>74</v>
      </c>
      <c r="AY981" s="253" t="s">
        <v>148</v>
      </c>
    </row>
    <row r="982" s="15" customFormat="1">
      <c r="A982" s="15"/>
      <c r="B982" s="254"/>
      <c r="C982" s="255"/>
      <c r="D982" s="234" t="s">
        <v>156</v>
      </c>
      <c r="E982" s="256" t="s">
        <v>1</v>
      </c>
      <c r="F982" s="257" t="s">
        <v>162</v>
      </c>
      <c r="G982" s="255"/>
      <c r="H982" s="258">
        <v>14.525</v>
      </c>
      <c r="I982" s="259"/>
      <c r="J982" s="255"/>
      <c r="K982" s="255"/>
      <c r="L982" s="260"/>
      <c r="M982" s="261"/>
      <c r="N982" s="262"/>
      <c r="O982" s="262"/>
      <c r="P982" s="262"/>
      <c r="Q982" s="262"/>
      <c r="R982" s="262"/>
      <c r="S982" s="262"/>
      <c r="T982" s="263"/>
      <c r="U982" s="15"/>
      <c r="V982" s="15"/>
      <c r="W982" s="15"/>
      <c r="X982" s="15"/>
      <c r="Y982" s="15"/>
      <c r="Z982" s="15"/>
      <c r="AA982" s="15"/>
      <c r="AB982" s="15"/>
      <c r="AC982" s="15"/>
      <c r="AD982" s="15"/>
      <c r="AE982" s="15"/>
      <c r="AT982" s="264" t="s">
        <v>156</v>
      </c>
      <c r="AU982" s="264" t="s">
        <v>84</v>
      </c>
      <c r="AV982" s="15" t="s">
        <v>155</v>
      </c>
      <c r="AW982" s="15" t="s">
        <v>30</v>
      </c>
      <c r="AX982" s="15" t="s">
        <v>82</v>
      </c>
      <c r="AY982" s="264" t="s">
        <v>148</v>
      </c>
    </row>
    <row r="983" s="2" customFormat="1" ht="24.15" customHeight="1">
      <c r="A983" s="39"/>
      <c r="B983" s="40"/>
      <c r="C983" s="276" t="s">
        <v>907</v>
      </c>
      <c r="D983" s="276" t="s">
        <v>183</v>
      </c>
      <c r="E983" s="277" t="s">
        <v>908</v>
      </c>
      <c r="F983" s="278" t="s">
        <v>909</v>
      </c>
      <c r="G983" s="279" t="s">
        <v>154</v>
      </c>
      <c r="H983" s="280">
        <v>14.525</v>
      </c>
      <c r="I983" s="281"/>
      <c r="J983" s="282">
        <f>ROUND(I983*H983,2)</f>
        <v>0</v>
      </c>
      <c r="K983" s="278" t="s">
        <v>33</v>
      </c>
      <c r="L983" s="283"/>
      <c r="M983" s="284" t="s">
        <v>1</v>
      </c>
      <c r="N983" s="285" t="s">
        <v>39</v>
      </c>
      <c r="O983" s="92"/>
      <c r="P983" s="228">
        <f>O983*H983</f>
        <v>0</v>
      </c>
      <c r="Q983" s="228">
        <v>0.0032000000000000002</v>
      </c>
      <c r="R983" s="228">
        <f>Q983*H983</f>
        <v>0.04648</v>
      </c>
      <c r="S983" s="228">
        <v>0</v>
      </c>
      <c r="T983" s="229">
        <f>S983*H983</f>
        <v>0</v>
      </c>
      <c r="U983" s="39"/>
      <c r="V983" s="39"/>
      <c r="W983" s="39"/>
      <c r="X983" s="39"/>
      <c r="Y983" s="39"/>
      <c r="Z983" s="39"/>
      <c r="AA983" s="39"/>
      <c r="AB983" s="39"/>
      <c r="AC983" s="39"/>
      <c r="AD983" s="39"/>
      <c r="AE983" s="39"/>
      <c r="AR983" s="230" t="s">
        <v>280</v>
      </c>
      <c r="AT983" s="230" t="s">
        <v>183</v>
      </c>
      <c r="AU983" s="230" t="s">
        <v>84</v>
      </c>
      <c r="AY983" s="18" t="s">
        <v>148</v>
      </c>
      <c r="BE983" s="231">
        <f>IF(N983="základní",J983,0)</f>
        <v>0</v>
      </c>
      <c r="BF983" s="231">
        <f>IF(N983="snížená",J983,0)</f>
        <v>0</v>
      </c>
      <c r="BG983" s="231">
        <f>IF(N983="zákl. přenesená",J983,0)</f>
        <v>0</v>
      </c>
      <c r="BH983" s="231">
        <f>IF(N983="sníž. přenesená",J983,0)</f>
        <v>0</v>
      </c>
      <c r="BI983" s="231">
        <f>IF(N983="nulová",J983,0)</f>
        <v>0</v>
      </c>
      <c r="BJ983" s="18" t="s">
        <v>82</v>
      </c>
      <c r="BK983" s="231">
        <f>ROUND(I983*H983,2)</f>
        <v>0</v>
      </c>
      <c r="BL983" s="18" t="s">
        <v>218</v>
      </c>
      <c r="BM983" s="230" t="s">
        <v>910</v>
      </c>
    </row>
    <row r="984" s="13" customFormat="1">
      <c r="A984" s="13"/>
      <c r="B984" s="232"/>
      <c r="C984" s="233"/>
      <c r="D984" s="234" t="s">
        <v>156</v>
      </c>
      <c r="E984" s="235" t="s">
        <v>1</v>
      </c>
      <c r="F984" s="236" t="s">
        <v>439</v>
      </c>
      <c r="G984" s="233"/>
      <c r="H984" s="235" t="s">
        <v>1</v>
      </c>
      <c r="I984" s="237"/>
      <c r="J984" s="233"/>
      <c r="K984" s="233"/>
      <c r="L984" s="238"/>
      <c r="M984" s="239"/>
      <c r="N984" s="240"/>
      <c r="O984" s="240"/>
      <c r="P984" s="240"/>
      <c r="Q984" s="240"/>
      <c r="R984" s="240"/>
      <c r="S984" s="240"/>
      <c r="T984" s="241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42" t="s">
        <v>156</v>
      </c>
      <c r="AU984" s="242" t="s">
        <v>84</v>
      </c>
      <c r="AV984" s="13" t="s">
        <v>82</v>
      </c>
      <c r="AW984" s="13" t="s">
        <v>30</v>
      </c>
      <c r="AX984" s="13" t="s">
        <v>74</v>
      </c>
      <c r="AY984" s="242" t="s">
        <v>148</v>
      </c>
    </row>
    <row r="985" s="14" customFormat="1">
      <c r="A985" s="14"/>
      <c r="B985" s="243"/>
      <c r="C985" s="244"/>
      <c r="D985" s="234" t="s">
        <v>156</v>
      </c>
      <c r="E985" s="245" t="s">
        <v>1</v>
      </c>
      <c r="F985" s="246" t="s">
        <v>906</v>
      </c>
      <c r="G985" s="244"/>
      <c r="H985" s="247">
        <v>14.525</v>
      </c>
      <c r="I985" s="248"/>
      <c r="J985" s="244"/>
      <c r="K985" s="244"/>
      <c r="L985" s="249"/>
      <c r="M985" s="250"/>
      <c r="N985" s="251"/>
      <c r="O985" s="251"/>
      <c r="P985" s="251"/>
      <c r="Q985" s="251"/>
      <c r="R985" s="251"/>
      <c r="S985" s="251"/>
      <c r="T985" s="252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53" t="s">
        <v>156</v>
      </c>
      <c r="AU985" s="253" t="s">
        <v>84</v>
      </c>
      <c r="AV985" s="14" t="s">
        <v>84</v>
      </c>
      <c r="AW985" s="14" t="s">
        <v>30</v>
      </c>
      <c r="AX985" s="14" t="s">
        <v>74</v>
      </c>
      <c r="AY985" s="253" t="s">
        <v>148</v>
      </c>
    </row>
    <row r="986" s="15" customFormat="1">
      <c r="A986" s="15"/>
      <c r="B986" s="254"/>
      <c r="C986" s="255"/>
      <c r="D986" s="234" t="s">
        <v>156</v>
      </c>
      <c r="E986" s="256" t="s">
        <v>1</v>
      </c>
      <c r="F986" s="257" t="s">
        <v>162</v>
      </c>
      <c r="G986" s="255"/>
      <c r="H986" s="258">
        <v>14.525</v>
      </c>
      <c r="I986" s="259"/>
      <c r="J986" s="255"/>
      <c r="K986" s="255"/>
      <c r="L986" s="260"/>
      <c r="M986" s="261"/>
      <c r="N986" s="262"/>
      <c r="O986" s="262"/>
      <c r="P986" s="262"/>
      <c r="Q986" s="262"/>
      <c r="R986" s="262"/>
      <c r="S986" s="262"/>
      <c r="T986" s="263"/>
      <c r="U986" s="15"/>
      <c r="V986" s="15"/>
      <c r="W986" s="15"/>
      <c r="X986" s="15"/>
      <c r="Y986" s="15"/>
      <c r="Z986" s="15"/>
      <c r="AA986" s="15"/>
      <c r="AB986" s="15"/>
      <c r="AC986" s="15"/>
      <c r="AD986" s="15"/>
      <c r="AE986" s="15"/>
      <c r="AT986" s="264" t="s">
        <v>156</v>
      </c>
      <c r="AU986" s="264" t="s">
        <v>84</v>
      </c>
      <c r="AV986" s="15" t="s">
        <v>155</v>
      </c>
      <c r="AW986" s="15" t="s">
        <v>30</v>
      </c>
      <c r="AX986" s="15" t="s">
        <v>82</v>
      </c>
      <c r="AY986" s="264" t="s">
        <v>148</v>
      </c>
    </row>
    <row r="987" s="2" customFormat="1" ht="24.15" customHeight="1">
      <c r="A987" s="39"/>
      <c r="B987" s="40"/>
      <c r="C987" s="219" t="s">
        <v>619</v>
      </c>
      <c r="D987" s="219" t="s">
        <v>151</v>
      </c>
      <c r="E987" s="220" t="s">
        <v>911</v>
      </c>
      <c r="F987" s="221" t="s">
        <v>912</v>
      </c>
      <c r="G987" s="222" t="s">
        <v>173</v>
      </c>
      <c r="H987" s="223">
        <v>0.20399999999999999</v>
      </c>
      <c r="I987" s="224"/>
      <c r="J987" s="225">
        <f>ROUND(I987*H987,2)</f>
        <v>0</v>
      </c>
      <c r="K987" s="221" t="s">
        <v>33</v>
      </c>
      <c r="L987" s="45"/>
      <c r="M987" s="226" t="s">
        <v>1</v>
      </c>
      <c r="N987" s="227" t="s">
        <v>39</v>
      </c>
      <c r="O987" s="92"/>
      <c r="P987" s="228">
        <f>O987*H987</f>
        <v>0</v>
      </c>
      <c r="Q987" s="228">
        <v>0</v>
      </c>
      <c r="R987" s="228">
        <f>Q987*H987</f>
        <v>0</v>
      </c>
      <c r="S987" s="228">
        <v>0</v>
      </c>
      <c r="T987" s="229">
        <f>S987*H987</f>
        <v>0</v>
      </c>
      <c r="U987" s="39"/>
      <c r="V987" s="39"/>
      <c r="W987" s="39"/>
      <c r="X987" s="39"/>
      <c r="Y987" s="39"/>
      <c r="Z987" s="39"/>
      <c r="AA987" s="39"/>
      <c r="AB987" s="39"/>
      <c r="AC987" s="39"/>
      <c r="AD987" s="39"/>
      <c r="AE987" s="39"/>
      <c r="AR987" s="230" t="s">
        <v>218</v>
      </c>
      <c r="AT987" s="230" t="s">
        <v>151</v>
      </c>
      <c r="AU987" s="230" t="s">
        <v>84</v>
      </c>
      <c r="AY987" s="18" t="s">
        <v>148</v>
      </c>
      <c r="BE987" s="231">
        <f>IF(N987="základní",J987,0)</f>
        <v>0</v>
      </c>
      <c r="BF987" s="231">
        <f>IF(N987="snížená",J987,0)</f>
        <v>0</v>
      </c>
      <c r="BG987" s="231">
        <f>IF(N987="zákl. přenesená",J987,0)</f>
        <v>0</v>
      </c>
      <c r="BH987" s="231">
        <f>IF(N987="sníž. přenesená",J987,0)</f>
        <v>0</v>
      </c>
      <c r="BI987" s="231">
        <f>IF(N987="nulová",J987,0)</f>
        <v>0</v>
      </c>
      <c r="BJ987" s="18" t="s">
        <v>82</v>
      </c>
      <c r="BK987" s="231">
        <f>ROUND(I987*H987,2)</f>
        <v>0</v>
      </c>
      <c r="BL987" s="18" t="s">
        <v>218</v>
      </c>
      <c r="BM987" s="230" t="s">
        <v>913</v>
      </c>
    </row>
    <row r="988" s="2" customFormat="1" ht="24.15" customHeight="1">
      <c r="A988" s="39"/>
      <c r="B988" s="40"/>
      <c r="C988" s="219" t="s">
        <v>914</v>
      </c>
      <c r="D988" s="219" t="s">
        <v>151</v>
      </c>
      <c r="E988" s="220" t="s">
        <v>915</v>
      </c>
      <c r="F988" s="221" t="s">
        <v>916</v>
      </c>
      <c r="G988" s="222" t="s">
        <v>173</v>
      </c>
      <c r="H988" s="223">
        <v>0.20399999999999999</v>
      </c>
      <c r="I988" s="224"/>
      <c r="J988" s="225">
        <f>ROUND(I988*H988,2)</f>
        <v>0</v>
      </c>
      <c r="K988" s="221" t="s">
        <v>33</v>
      </c>
      <c r="L988" s="45"/>
      <c r="M988" s="226" t="s">
        <v>1</v>
      </c>
      <c r="N988" s="227" t="s">
        <v>39</v>
      </c>
      <c r="O988" s="92"/>
      <c r="P988" s="228">
        <f>O988*H988</f>
        <v>0</v>
      </c>
      <c r="Q988" s="228">
        <v>0</v>
      </c>
      <c r="R988" s="228">
        <f>Q988*H988</f>
        <v>0</v>
      </c>
      <c r="S988" s="228">
        <v>0</v>
      </c>
      <c r="T988" s="229">
        <f>S988*H988</f>
        <v>0</v>
      </c>
      <c r="U988" s="39"/>
      <c r="V988" s="39"/>
      <c r="W988" s="39"/>
      <c r="X988" s="39"/>
      <c r="Y988" s="39"/>
      <c r="Z988" s="39"/>
      <c r="AA988" s="39"/>
      <c r="AB988" s="39"/>
      <c r="AC988" s="39"/>
      <c r="AD988" s="39"/>
      <c r="AE988" s="39"/>
      <c r="AR988" s="230" t="s">
        <v>218</v>
      </c>
      <c r="AT988" s="230" t="s">
        <v>151</v>
      </c>
      <c r="AU988" s="230" t="s">
        <v>84</v>
      </c>
      <c r="AY988" s="18" t="s">
        <v>148</v>
      </c>
      <c r="BE988" s="231">
        <f>IF(N988="základní",J988,0)</f>
        <v>0</v>
      </c>
      <c r="BF988" s="231">
        <f>IF(N988="snížená",J988,0)</f>
        <v>0</v>
      </c>
      <c r="BG988" s="231">
        <f>IF(N988="zákl. přenesená",J988,0)</f>
        <v>0</v>
      </c>
      <c r="BH988" s="231">
        <f>IF(N988="sníž. přenesená",J988,0)</f>
        <v>0</v>
      </c>
      <c r="BI988" s="231">
        <f>IF(N988="nulová",J988,0)</f>
        <v>0</v>
      </c>
      <c r="BJ988" s="18" t="s">
        <v>82</v>
      </c>
      <c r="BK988" s="231">
        <f>ROUND(I988*H988,2)</f>
        <v>0</v>
      </c>
      <c r="BL988" s="18" t="s">
        <v>218</v>
      </c>
      <c r="BM988" s="230" t="s">
        <v>917</v>
      </c>
    </row>
    <row r="989" s="12" customFormat="1" ht="22.8" customHeight="1">
      <c r="A989" s="12"/>
      <c r="B989" s="203"/>
      <c r="C989" s="204"/>
      <c r="D989" s="205" t="s">
        <v>73</v>
      </c>
      <c r="E989" s="217" t="s">
        <v>918</v>
      </c>
      <c r="F989" s="217" t="s">
        <v>919</v>
      </c>
      <c r="G989" s="204"/>
      <c r="H989" s="204"/>
      <c r="I989" s="207"/>
      <c r="J989" s="218">
        <f>BK989</f>
        <v>0</v>
      </c>
      <c r="K989" s="204"/>
      <c r="L989" s="209"/>
      <c r="M989" s="210"/>
      <c r="N989" s="211"/>
      <c r="O989" s="211"/>
      <c r="P989" s="212">
        <f>SUM(P990:P1069)</f>
        <v>0</v>
      </c>
      <c r="Q989" s="211"/>
      <c r="R989" s="212">
        <f>SUM(R990:R1069)</f>
        <v>3.2828030523000002</v>
      </c>
      <c r="S989" s="211"/>
      <c r="T989" s="213">
        <f>SUM(T990:T1069)</f>
        <v>0.29721750000000002</v>
      </c>
      <c r="U989" s="12"/>
      <c r="V989" s="12"/>
      <c r="W989" s="12"/>
      <c r="X989" s="12"/>
      <c r="Y989" s="12"/>
      <c r="Z989" s="12"/>
      <c r="AA989" s="12"/>
      <c r="AB989" s="12"/>
      <c r="AC989" s="12"/>
      <c r="AD989" s="12"/>
      <c r="AE989" s="12"/>
      <c r="AR989" s="214" t="s">
        <v>84</v>
      </c>
      <c r="AT989" s="215" t="s">
        <v>73</v>
      </c>
      <c r="AU989" s="215" t="s">
        <v>82</v>
      </c>
      <c r="AY989" s="214" t="s">
        <v>148</v>
      </c>
      <c r="BK989" s="216">
        <f>SUM(BK990:BK1069)</f>
        <v>0</v>
      </c>
    </row>
    <row r="990" s="2" customFormat="1" ht="24.15" customHeight="1">
      <c r="A990" s="39"/>
      <c r="B990" s="40"/>
      <c r="C990" s="219" t="s">
        <v>628</v>
      </c>
      <c r="D990" s="219" t="s">
        <v>151</v>
      </c>
      <c r="E990" s="220" t="s">
        <v>920</v>
      </c>
      <c r="F990" s="221" t="s">
        <v>921</v>
      </c>
      <c r="G990" s="222" t="s">
        <v>154</v>
      </c>
      <c r="H990" s="223">
        <v>17.23</v>
      </c>
      <c r="I990" s="224"/>
      <c r="J990" s="225">
        <f>ROUND(I990*H990,2)</f>
        <v>0</v>
      </c>
      <c r="K990" s="221" t="s">
        <v>33</v>
      </c>
      <c r="L990" s="45"/>
      <c r="M990" s="226" t="s">
        <v>1</v>
      </c>
      <c r="N990" s="227" t="s">
        <v>39</v>
      </c>
      <c r="O990" s="92"/>
      <c r="P990" s="228">
        <f>O990*H990</f>
        <v>0</v>
      </c>
      <c r="Q990" s="228">
        <v>0</v>
      </c>
      <c r="R990" s="228">
        <f>Q990*H990</f>
        <v>0</v>
      </c>
      <c r="S990" s="228">
        <v>0.017250000000000001</v>
      </c>
      <c r="T990" s="229">
        <f>S990*H990</f>
        <v>0.29721750000000002</v>
      </c>
      <c r="U990" s="39"/>
      <c r="V990" s="39"/>
      <c r="W990" s="39"/>
      <c r="X990" s="39"/>
      <c r="Y990" s="39"/>
      <c r="Z990" s="39"/>
      <c r="AA990" s="39"/>
      <c r="AB990" s="39"/>
      <c r="AC990" s="39"/>
      <c r="AD990" s="39"/>
      <c r="AE990" s="39"/>
      <c r="AR990" s="230" t="s">
        <v>218</v>
      </c>
      <c r="AT990" s="230" t="s">
        <v>151</v>
      </c>
      <c r="AU990" s="230" t="s">
        <v>84</v>
      </c>
      <c r="AY990" s="18" t="s">
        <v>148</v>
      </c>
      <c r="BE990" s="231">
        <f>IF(N990="základní",J990,0)</f>
        <v>0</v>
      </c>
      <c r="BF990" s="231">
        <f>IF(N990="snížená",J990,0)</f>
        <v>0</v>
      </c>
      <c r="BG990" s="231">
        <f>IF(N990="zákl. přenesená",J990,0)</f>
        <v>0</v>
      </c>
      <c r="BH990" s="231">
        <f>IF(N990="sníž. přenesená",J990,0)</f>
        <v>0</v>
      </c>
      <c r="BI990" s="231">
        <f>IF(N990="nulová",J990,0)</f>
        <v>0</v>
      </c>
      <c r="BJ990" s="18" t="s">
        <v>82</v>
      </c>
      <c r="BK990" s="231">
        <f>ROUND(I990*H990,2)</f>
        <v>0</v>
      </c>
      <c r="BL990" s="18" t="s">
        <v>218</v>
      </c>
      <c r="BM990" s="230" t="s">
        <v>922</v>
      </c>
    </row>
    <row r="991" s="13" customFormat="1">
      <c r="A991" s="13"/>
      <c r="B991" s="232"/>
      <c r="C991" s="233"/>
      <c r="D991" s="234" t="s">
        <v>156</v>
      </c>
      <c r="E991" s="235" t="s">
        <v>1</v>
      </c>
      <c r="F991" s="236" t="s">
        <v>923</v>
      </c>
      <c r="G991" s="233"/>
      <c r="H991" s="235" t="s">
        <v>1</v>
      </c>
      <c r="I991" s="237"/>
      <c r="J991" s="233"/>
      <c r="K991" s="233"/>
      <c r="L991" s="238"/>
      <c r="M991" s="239"/>
      <c r="N991" s="240"/>
      <c r="O991" s="240"/>
      <c r="P991" s="240"/>
      <c r="Q991" s="240"/>
      <c r="R991" s="240"/>
      <c r="S991" s="240"/>
      <c r="T991" s="241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242" t="s">
        <v>156</v>
      </c>
      <c r="AU991" s="242" t="s">
        <v>84</v>
      </c>
      <c r="AV991" s="13" t="s">
        <v>82</v>
      </c>
      <c r="AW991" s="13" t="s">
        <v>30</v>
      </c>
      <c r="AX991" s="13" t="s">
        <v>74</v>
      </c>
      <c r="AY991" s="242" t="s">
        <v>148</v>
      </c>
    </row>
    <row r="992" s="14" customFormat="1">
      <c r="A992" s="14"/>
      <c r="B992" s="243"/>
      <c r="C992" s="244"/>
      <c r="D992" s="234" t="s">
        <v>156</v>
      </c>
      <c r="E992" s="245" t="s">
        <v>1</v>
      </c>
      <c r="F992" s="246" t="s">
        <v>924</v>
      </c>
      <c r="G992" s="244"/>
      <c r="H992" s="247">
        <v>9.8300000000000001</v>
      </c>
      <c r="I992" s="248"/>
      <c r="J992" s="244"/>
      <c r="K992" s="244"/>
      <c r="L992" s="249"/>
      <c r="M992" s="250"/>
      <c r="N992" s="251"/>
      <c r="O992" s="251"/>
      <c r="P992" s="251"/>
      <c r="Q992" s="251"/>
      <c r="R992" s="251"/>
      <c r="S992" s="251"/>
      <c r="T992" s="252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53" t="s">
        <v>156</v>
      </c>
      <c r="AU992" s="253" t="s">
        <v>84</v>
      </c>
      <c r="AV992" s="14" t="s">
        <v>84</v>
      </c>
      <c r="AW992" s="14" t="s">
        <v>30</v>
      </c>
      <c r="AX992" s="14" t="s">
        <v>74</v>
      </c>
      <c r="AY992" s="253" t="s">
        <v>148</v>
      </c>
    </row>
    <row r="993" s="14" customFormat="1">
      <c r="A993" s="14"/>
      <c r="B993" s="243"/>
      <c r="C993" s="244"/>
      <c r="D993" s="234" t="s">
        <v>156</v>
      </c>
      <c r="E993" s="245" t="s">
        <v>1</v>
      </c>
      <c r="F993" s="246" t="s">
        <v>925</v>
      </c>
      <c r="G993" s="244"/>
      <c r="H993" s="247">
        <v>7.4000000000000004</v>
      </c>
      <c r="I993" s="248"/>
      <c r="J993" s="244"/>
      <c r="K993" s="244"/>
      <c r="L993" s="249"/>
      <c r="M993" s="250"/>
      <c r="N993" s="251"/>
      <c r="O993" s="251"/>
      <c r="P993" s="251"/>
      <c r="Q993" s="251"/>
      <c r="R993" s="251"/>
      <c r="S993" s="251"/>
      <c r="T993" s="252"/>
      <c r="U993" s="14"/>
      <c r="V993" s="14"/>
      <c r="W993" s="14"/>
      <c r="X993" s="14"/>
      <c r="Y993" s="14"/>
      <c r="Z993" s="14"/>
      <c r="AA993" s="14"/>
      <c r="AB993" s="14"/>
      <c r="AC993" s="14"/>
      <c r="AD993" s="14"/>
      <c r="AE993" s="14"/>
      <c r="AT993" s="253" t="s">
        <v>156</v>
      </c>
      <c r="AU993" s="253" t="s">
        <v>84</v>
      </c>
      <c r="AV993" s="14" t="s">
        <v>84</v>
      </c>
      <c r="AW993" s="14" t="s">
        <v>30</v>
      </c>
      <c r="AX993" s="14" t="s">
        <v>74</v>
      </c>
      <c r="AY993" s="253" t="s">
        <v>148</v>
      </c>
    </row>
    <row r="994" s="15" customFormat="1">
      <c r="A994" s="15"/>
      <c r="B994" s="254"/>
      <c r="C994" s="255"/>
      <c r="D994" s="234" t="s">
        <v>156</v>
      </c>
      <c r="E994" s="256" t="s">
        <v>1</v>
      </c>
      <c r="F994" s="257" t="s">
        <v>162</v>
      </c>
      <c r="G994" s="255"/>
      <c r="H994" s="258">
        <v>17.23</v>
      </c>
      <c r="I994" s="259"/>
      <c r="J994" s="255"/>
      <c r="K994" s="255"/>
      <c r="L994" s="260"/>
      <c r="M994" s="261"/>
      <c r="N994" s="262"/>
      <c r="O994" s="262"/>
      <c r="P994" s="262"/>
      <c r="Q994" s="262"/>
      <c r="R994" s="262"/>
      <c r="S994" s="262"/>
      <c r="T994" s="263"/>
      <c r="U994" s="15"/>
      <c r="V994" s="15"/>
      <c r="W994" s="15"/>
      <c r="X994" s="15"/>
      <c r="Y994" s="15"/>
      <c r="Z994" s="15"/>
      <c r="AA994" s="15"/>
      <c r="AB994" s="15"/>
      <c r="AC994" s="15"/>
      <c r="AD994" s="15"/>
      <c r="AE994" s="15"/>
      <c r="AT994" s="264" t="s">
        <v>156</v>
      </c>
      <c r="AU994" s="264" t="s">
        <v>84</v>
      </c>
      <c r="AV994" s="15" t="s">
        <v>155</v>
      </c>
      <c r="AW994" s="15" t="s">
        <v>30</v>
      </c>
      <c r="AX994" s="15" t="s">
        <v>82</v>
      </c>
      <c r="AY994" s="264" t="s">
        <v>148</v>
      </c>
    </row>
    <row r="995" s="2" customFormat="1" ht="24.15" customHeight="1">
      <c r="A995" s="39"/>
      <c r="B995" s="40"/>
      <c r="C995" s="219" t="s">
        <v>926</v>
      </c>
      <c r="D995" s="219" t="s">
        <v>151</v>
      </c>
      <c r="E995" s="220" t="s">
        <v>927</v>
      </c>
      <c r="F995" s="221" t="s">
        <v>928</v>
      </c>
      <c r="G995" s="222" t="s">
        <v>154</v>
      </c>
      <c r="H995" s="223">
        <v>100.31999999999999</v>
      </c>
      <c r="I995" s="224"/>
      <c r="J995" s="225">
        <f>ROUND(I995*H995,2)</f>
        <v>0</v>
      </c>
      <c r="K995" s="221" t="s">
        <v>33</v>
      </c>
      <c r="L995" s="45"/>
      <c r="M995" s="226" t="s">
        <v>1</v>
      </c>
      <c r="N995" s="227" t="s">
        <v>39</v>
      </c>
      <c r="O995" s="92"/>
      <c r="P995" s="228">
        <f>O995*H995</f>
        <v>0</v>
      </c>
      <c r="Q995" s="228">
        <v>0.012588719999999999</v>
      </c>
      <c r="R995" s="228">
        <f>Q995*H995</f>
        <v>1.2629003903999998</v>
      </c>
      <c r="S995" s="228">
        <v>0</v>
      </c>
      <c r="T995" s="229">
        <f>S995*H995</f>
        <v>0</v>
      </c>
      <c r="U995" s="39"/>
      <c r="V995" s="39"/>
      <c r="W995" s="39"/>
      <c r="X995" s="39"/>
      <c r="Y995" s="39"/>
      <c r="Z995" s="39"/>
      <c r="AA995" s="39"/>
      <c r="AB995" s="39"/>
      <c r="AC995" s="39"/>
      <c r="AD995" s="39"/>
      <c r="AE995" s="39"/>
      <c r="AR995" s="230" t="s">
        <v>218</v>
      </c>
      <c r="AT995" s="230" t="s">
        <v>151</v>
      </c>
      <c r="AU995" s="230" t="s">
        <v>84</v>
      </c>
      <c r="AY995" s="18" t="s">
        <v>148</v>
      </c>
      <c r="BE995" s="231">
        <f>IF(N995="základní",J995,0)</f>
        <v>0</v>
      </c>
      <c r="BF995" s="231">
        <f>IF(N995="snížená",J995,0)</f>
        <v>0</v>
      </c>
      <c r="BG995" s="231">
        <f>IF(N995="zákl. přenesená",J995,0)</f>
        <v>0</v>
      </c>
      <c r="BH995" s="231">
        <f>IF(N995="sníž. přenesená",J995,0)</f>
        <v>0</v>
      </c>
      <c r="BI995" s="231">
        <f>IF(N995="nulová",J995,0)</f>
        <v>0</v>
      </c>
      <c r="BJ995" s="18" t="s">
        <v>82</v>
      </c>
      <c r="BK995" s="231">
        <f>ROUND(I995*H995,2)</f>
        <v>0</v>
      </c>
      <c r="BL995" s="18" t="s">
        <v>218</v>
      </c>
      <c r="BM995" s="230" t="s">
        <v>929</v>
      </c>
    </row>
    <row r="996" s="13" customFormat="1">
      <c r="A996" s="13"/>
      <c r="B996" s="232"/>
      <c r="C996" s="233"/>
      <c r="D996" s="234" t="s">
        <v>156</v>
      </c>
      <c r="E996" s="235" t="s">
        <v>1</v>
      </c>
      <c r="F996" s="236" t="s">
        <v>603</v>
      </c>
      <c r="G996" s="233"/>
      <c r="H996" s="235" t="s">
        <v>1</v>
      </c>
      <c r="I996" s="237"/>
      <c r="J996" s="233"/>
      <c r="K996" s="233"/>
      <c r="L996" s="238"/>
      <c r="M996" s="239"/>
      <c r="N996" s="240"/>
      <c r="O996" s="240"/>
      <c r="P996" s="240"/>
      <c r="Q996" s="240"/>
      <c r="R996" s="240"/>
      <c r="S996" s="240"/>
      <c r="T996" s="241"/>
      <c r="U996" s="13"/>
      <c r="V996" s="13"/>
      <c r="W996" s="13"/>
      <c r="X996" s="13"/>
      <c r="Y996" s="13"/>
      <c r="Z996" s="13"/>
      <c r="AA996" s="13"/>
      <c r="AB996" s="13"/>
      <c r="AC996" s="13"/>
      <c r="AD996" s="13"/>
      <c r="AE996" s="13"/>
      <c r="AT996" s="242" t="s">
        <v>156</v>
      </c>
      <c r="AU996" s="242" t="s">
        <v>84</v>
      </c>
      <c r="AV996" s="13" t="s">
        <v>82</v>
      </c>
      <c r="AW996" s="13" t="s">
        <v>30</v>
      </c>
      <c r="AX996" s="13" t="s">
        <v>74</v>
      </c>
      <c r="AY996" s="242" t="s">
        <v>148</v>
      </c>
    </row>
    <row r="997" s="14" customFormat="1">
      <c r="A997" s="14"/>
      <c r="B997" s="243"/>
      <c r="C997" s="244"/>
      <c r="D997" s="234" t="s">
        <v>156</v>
      </c>
      <c r="E997" s="245" t="s">
        <v>1</v>
      </c>
      <c r="F997" s="246" t="s">
        <v>445</v>
      </c>
      <c r="G997" s="244"/>
      <c r="H997" s="247">
        <v>14.24</v>
      </c>
      <c r="I997" s="248"/>
      <c r="J997" s="244"/>
      <c r="K997" s="244"/>
      <c r="L997" s="249"/>
      <c r="M997" s="250"/>
      <c r="N997" s="251"/>
      <c r="O997" s="251"/>
      <c r="P997" s="251"/>
      <c r="Q997" s="251"/>
      <c r="R997" s="251"/>
      <c r="S997" s="251"/>
      <c r="T997" s="252"/>
      <c r="U997" s="14"/>
      <c r="V997" s="14"/>
      <c r="W997" s="14"/>
      <c r="X997" s="14"/>
      <c r="Y997" s="14"/>
      <c r="Z997" s="14"/>
      <c r="AA997" s="14"/>
      <c r="AB997" s="14"/>
      <c r="AC997" s="14"/>
      <c r="AD997" s="14"/>
      <c r="AE997" s="14"/>
      <c r="AT997" s="253" t="s">
        <v>156</v>
      </c>
      <c r="AU997" s="253" t="s">
        <v>84</v>
      </c>
      <c r="AV997" s="14" t="s">
        <v>84</v>
      </c>
      <c r="AW997" s="14" t="s">
        <v>30</v>
      </c>
      <c r="AX997" s="14" t="s">
        <v>74</v>
      </c>
      <c r="AY997" s="253" t="s">
        <v>148</v>
      </c>
    </row>
    <row r="998" s="14" customFormat="1">
      <c r="A998" s="14"/>
      <c r="B998" s="243"/>
      <c r="C998" s="244"/>
      <c r="D998" s="234" t="s">
        <v>156</v>
      </c>
      <c r="E998" s="245" t="s">
        <v>1</v>
      </c>
      <c r="F998" s="246" t="s">
        <v>818</v>
      </c>
      <c r="G998" s="244"/>
      <c r="H998" s="247">
        <v>28.41</v>
      </c>
      <c r="I998" s="248"/>
      <c r="J998" s="244"/>
      <c r="K998" s="244"/>
      <c r="L998" s="249"/>
      <c r="M998" s="250"/>
      <c r="N998" s="251"/>
      <c r="O998" s="251"/>
      <c r="P998" s="251"/>
      <c r="Q998" s="251"/>
      <c r="R998" s="251"/>
      <c r="S998" s="251"/>
      <c r="T998" s="252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53" t="s">
        <v>156</v>
      </c>
      <c r="AU998" s="253" t="s">
        <v>84</v>
      </c>
      <c r="AV998" s="14" t="s">
        <v>84</v>
      </c>
      <c r="AW998" s="14" t="s">
        <v>30</v>
      </c>
      <c r="AX998" s="14" t="s">
        <v>74</v>
      </c>
      <c r="AY998" s="253" t="s">
        <v>148</v>
      </c>
    </row>
    <row r="999" s="16" customFormat="1">
      <c r="A999" s="16"/>
      <c r="B999" s="265"/>
      <c r="C999" s="266"/>
      <c r="D999" s="234" t="s">
        <v>156</v>
      </c>
      <c r="E999" s="267" t="s">
        <v>1</v>
      </c>
      <c r="F999" s="268" t="s">
        <v>178</v>
      </c>
      <c r="G999" s="266"/>
      <c r="H999" s="269">
        <v>42.649999999999999</v>
      </c>
      <c r="I999" s="270"/>
      <c r="J999" s="266"/>
      <c r="K999" s="266"/>
      <c r="L999" s="271"/>
      <c r="M999" s="272"/>
      <c r="N999" s="273"/>
      <c r="O999" s="273"/>
      <c r="P999" s="273"/>
      <c r="Q999" s="273"/>
      <c r="R999" s="273"/>
      <c r="S999" s="273"/>
      <c r="T999" s="274"/>
      <c r="U999" s="16"/>
      <c r="V999" s="16"/>
      <c r="W999" s="16"/>
      <c r="X999" s="16"/>
      <c r="Y999" s="16"/>
      <c r="Z999" s="16"/>
      <c r="AA999" s="16"/>
      <c r="AB999" s="16"/>
      <c r="AC999" s="16"/>
      <c r="AD999" s="16"/>
      <c r="AE999" s="16"/>
      <c r="AT999" s="275" t="s">
        <v>156</v>
      </c>
      <c r="AU999" s="275" t="s">
        <v>84</v>
      </c>
      <c r="AV999" s="16" t="s">
        <v>149</v>
      </c>
      <c r="AW999" s="16" t="s">
        <v>30</v>
      </c>
      <c r="AX999" s="16" t="s">
        <v>74</v>
      </c>
      <c r="AY999" s="275" t="s">
        <v>148</v>
      </c>
    </row>
    <row r="1000" s="13" customFormat="1">
      <c r="A1000" s="13"/>
      <c r="B1000" s="232"/>
      <c r="C1000" s="233"/>
      <c r="D1000" s="234" t="s">
        <v>156</v>
      </c>
      <c r="E1000" s="235" t="s">
        <v>1</v>
      </c>
      <c r="F1000" s="236" t="s">
        <v>930</v>
      </c>
      <c r="G1000" s="233"/>
      <c r="H1000" s="235" t="s">
        <v>1</v>
      </c>
      <c r="I1000" s="237"/>
      <c r="J1000" s="233"/>
      <c r="K1000" s="233"/>
      <c r="L1000" s="238"/>
      <c r="M1000" s="239"/>
      <c r="N1000" s="240"/>
      <c r="O1000" s="240"/>
      <c r="P1000" s="240"/>
      <c r="Q1000" s="240"/>
      <c r="R1000" s="240"/>
      <c r="S1000" s="240"/>
      <c r="T1000" s="241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42" t="s">
        <v>156</v>
      </c>
      <c r="AU1000" s="242" t="s">
        <v>84</v>
      </c>
      <c r="AV1000" s="13" t="s">
        <v>82</v>
      </c>
      <c r="AW1000" s="13" t="s">
        <v>30</v>
      </c>
      <c r="AX1000" s="13" t="s">
        <v>74</v>
      </c>
      <c r="AY1000" s="242" t="s">
        <v>148</v>
      </c>
    </row>
    <row r="1001" s="14" customFormat="1">
      <c r="A1001" s="14"/>
      <c r="B1001" s="243"/>
      <c r="C1001" s="244"/>
      <c r="D1001" s="234" t="s">
        <v>156</v>
      </c>
      <c r="E1001" s="245" t="s">
        <v>1</v>
      </c>
      <c r="F1001" s="246" t="s">
        <v>447</v>
      </c>
      <c r="G1001" s="244"/>
      <c r="H1001" s="247">
        <v>28.530000000000001</v>
      </c>
      <c r="I1001" s="248"/>
      <c r="J1001" s="244"/>
      <c r="K1001" s="244"/>
      <c r="L1001" s="249"/>
      <c r="M1001" s="250"/>
      <c r="N1001" s="251"/>
      <c r="O1001" s="251"/>
      <c r="P1001" s="251"/>
      <c r="Q1001" s="251"/>
      <c r="R1001" s="251"/>
      <c r="S1001" s="251"/>
      <c r="T1001" s="252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53" t="s">
        <v>156</v>
      </c>
      <c r="AU1001" s="253" t="s">
        <v>84</v>
      </c>
      <c r="AV1001" s="14" t="s">
        <v>84</v>
      </c>
      <c r="AW1001" s="14" t="s">
        <v>30</v>
      </c>
      <c r="AX1001" s="14" t="s">
        <v>74</v>
      </c>
      <c r="AY1001" s="253" t="s">
        <v>148</v>
      </c>
    </row>
    <row r="1002" s="13" customFormat="1">
      <c r="A1002" s="13"/>
      <c r="B1002" s="232"/>
      <c r="C1002" s="233"/>
      <c r="D1002" s="234" t="s">
        <v>156</v>
      </c>
      <c r="E1002" s="235" t="s">
        <v>1</v>
      </c>
      <c r="F1002" s="236" t="s">
        <v>931</v>
      </c>
      <c r="G1002" s="233"/>
      <c r="H1002" s="235" t="s">
        <v>1</v>
      </c>
      <c r="I1002" s="237"/>
      <c r="J1002" s="233"/>
      <c r="K1002" s="233"/>
      <c r="L1002" s="238"/>
      <c r="M1002" s="239"/>
      <c r="N1002" s="240"/>
      <c r="O1002" s="240"/>
      <c r="P1002" s="240"/>
      <c r="Q1002" s="240"/>
      <c r="R1002" s="240"/>
      <c r="S1002" s="240"/>
      <c r="T1002" s="241"/>
      <c r="U1002" s="13"/>
      <c r="V1002" s="13"/>
      <c r="W1002" s="13"/>
      <c r="X1002" s="13"/>
      <c r="Y1002" s="13"/>
      <c r="Z1002" s="13"/>
      <c r="AA1002" s="13"/>
      <c r="AB1002" s="13"/>
      <c r="AC1002" s="13"/>
      <c r="AD1002" s="13"/>
      <c r="AE1002" s="13"/>
      <c r="AT1002" s="242" t="s">
        <v>156</v>
      </c>
      <c r="AU1002" s="242" t="s">
        <v>84</v>
      </c>
      <c r="AV1002" s="13" t="s">
        <v>82</v>
      </c>
      <c r="AW1002" s="13" t="s">
        <v>30</v>
      </c>
      <c r="AX1002" s="13" t="s">
        <v>74</v>
      </c>
      <c r="AY1002" s="242" t="s">
        <v>148</v>
      </c>
    </row>
    <row r="1003" s="14" customFormat="1">
      <c r="A1003" s="14"/>
      <c r="B1003" s="243"/>
      <c r="C1003" s="244"/>
      <c r="D1003" s="234" t="s">
        <v>156</v>
      </c>
      <c r="E1003" s="245" t="s">
        <v>1</v>
      </c>
      <c r="F1003" s="246" t="s">
        <v>932</v>
      </c>
      <c r="G1003" s="244"/>
      <c r="H1003" s="247">
        <v>29.140000000000001</v>
      </c>
      <c r="I1003" s="248"/>
      <c r="J1003" s="244"/>
      <c r="K1003" s="244"/>
      <c r="L1003" s="249"/>
      <c r="M1003" s="250"/>
      <c r="N1003" s="251"/>
      <c r="O1003" s="251"/>
      <c r="P1003" s="251"/>
      <c r="Q1003" s="251"/>
      <c r="R1003" s="251"/>
      <c r="S1003" s="251"/>
      <c r="T1003" s="252"/>
      <c r="U1003" s="14"/>
      <c r="V1003" s="14"/>
      <c r="W1003" s="14"/>
      <c r="X1003" s="14"/>
      <c r="Y1003" s="14"/>
      <c r="Z1003" s="14"/>
      <c r="AA1003" s="14"/>
      <c r="AB1003" s="14"/>
      <c r="AC1003" s="14"/>
      <c r="AD1003" s="14"/>
      <c r="AE1003" s="14"/>
      <c r="AT1003" s="253" t="s">
        <v>156</v>
      </c>
      <c r="AU1003" s="253" t="s">
        <v>84</v>
      </c>
      <c r="AV1003" s="14" t="s">
        <v>84</v>
      </c>
      <c r="AW1003" s="14" t="s">
        <v>30</v>
      </c>
      <c r="AX1003" s="14" t="s">
        <v>74</v>
      </c>
      <c r="AY1003" s="253" t="s">
        <v>148</v>
      </c>
    </row>
    <row r="1004" s="16" customFormat="1">
      <c r="A1004" s="16"/>
      <c r="B1004" s="265"/>
      <c r="C1004" s="266"/>
      <c r="D1004" s="234" t="s">
        <v>156</v>
      </c>
      <c r="E1004" s="267" t="s">
        <v>1</v>
      </c>
      <c r="F1004" s="268" t="s">
        <v>178</v>
      </c>
      <c r="G1004" s="266"/>
      <c r="H1004" s="269">
        <v>57.670000000000002</v>
      </c>
      <c r="I1004" s="270"/>
      <c r="J1004" s="266"/>
      <c r="K1004" s="266"/>
      <c r="L1004" s="271"/>
      <c r="M1004" s="272"/>
      <c r="N1004" s="273"/>
      <c r="O1004" s="273"/>
      <c r="P1004" s="273"/>
      <c r="Q1004" s="273"/>
      <c r="R1004" s="273"/>
      <c r="S1004" s="273"/>
      <c r="T1004" s="274"/>
      <c r="U1004" s="16"/>
      <c r="V1004" s="16"/>
      <c r="W1004" s="16"/>
      <c r="X1004" s="16"/>
      <c r="Y1004" s="16"/>
      <c r="Z1004" s="16"/>
      <c r="AA1004" s="16"/>
      <c r="AB1004" s="16"/>
      <c r="AC1004" s="16"/>
      <c r="AD1004" s="16"/>
      <c r="AE1004" s="16"/>
      <c r="AT1004" s="275" t="s">
        <v>156</v>
      </c>
      <c r="AU1004" s="275" t="s">
        <v>84</v>
      </c>
      <c r="AV1004" s="16" t="s">
        <v>149</v>
      </c>
      <c r="AW1004" s="16" t="s">
        <v>30</v>
      </c>
      <c r="AX1004" s="16" t="s">
        <v>74</v>
      </c>
      <c r="AY1004" s="275" t="s">
        <v>148</v>
      </c>
    </row>
    <row r="1005" s="15" customFormat="1">
      <c r="A1005" s="15"/>
      <c r="B1005" s="254"/>
      <c r="C1005" s="255"/>
      <c r="D1005" s="234" t="s">
        <v>156</v>
      </c>
      <c r="E1005" s="256" t="s">
        <v>1</v>
      </c>
      <c r="F1005" s="257" t="s">
        <v>162</v>
      </c>
      <c r="G1005" s="255"/>
      <c r="H1005" s="258">
        <v>100.32000000000001</v>
      </c>
      <c r="I1005" s="259"/>
      <c r="J1005" s="255"/>
      <c r="K1005" s="255"/>
      <c r="L1005" s="260"/>
      <c r="M1005" s="261"/>
      <c r="N1005" s="262"/>
      <c r="O1005" s="262"/>
      <c r="P1005" s="262"/>
      <c r="Q1005" s="262"/>
      <c r="R1005" s="262"/>
      <c r="S1005" s="262"/>
      <c r="T1005" s="263"/>
      <c r="U1005" s="15"/>
      <c r="V1005" s="15"/>
      <c r="W1005" s="15"/>
      <c r="X1005" s="15"/>
      <c r="Y1005" s="15"/>
      <c r="Z1005" s="15"/>
      <c r="AA1005" s="15"/>
      <c r="AB1005" s="15"/>
      <c r="AC1005" s="15"/>
      <c r="AD1005" s="15"/>
      <c r="AE1005" s="15"/>
      <c r="AT1005" s="264" t="s">
        <v>156</v>
      </c>
      <c r="AU1005" s="264" t="s">
        <v>84</v>
      </c>
      <c r="AV1005" s="15" t="s">
        <v>155</v>
      </c>
      <c r="AW1005" s="15" t="s">
        <v>30</v>
      </c>
      <c r="AX1005" s="15" t="s">
        <v>82</v>
      </c>
      <c r="AY1005" s="264" t="s">
        <v>148</v>
      </c>
    </row>
    <row r="1006" s="2" customFormat="1" ht="24.15" customHeight="1">
      <c r="A1006" s="39"/>
      <c r="B1006" s="40"/>
      <c r="C1006" s="219" t="s">
        <v>635</v>
      </c>
      <c r="D1006" s="219" t="s">
        <v>151</v>
      </c>
      <c r="E1006" s="220" t="s">
        <v>927</v>
      </c>
      <c r="F1006" s="221" t="s">
        <v>928</v>
      </c>
      <c r="G1006" s="222" t="s">
        <v>154</v>
      </c>
      <c r="H1006" s="223">
        <v>10.08</v>
      </c>
      <c r="I1006" s="224"/>
      <c r="J1006" s="225">
        <f>ROUND(I1006*H1006,2)</f>
        <v>0</v>
      </c>
      <c r="K1006" s="221" t="s">
        <v>33</v>
      </c>
      <c r="L1006" s="45"/>
      <c r="M1006" s="226" t="s">
        <v>1</v>
      </c>
      <c r="N1006" s="227" t="s">
        <v>39</v>
      </c>
      <c r="O1006" s="92"/>
      <c r="P1006" s="228">
        <f>O1006*H1006</f>
        <v>0</v>
      </c>
      <c r="Q1006" s="228">
        <v>0.012588719999999999</v>
      </c>
      <c r="R1006" s="228">
        <f>Q1006*H1006</f>
        <v>0.12689429759999998</v>
      </c>
      <c r="S1006" s="228">
        <v>0</v>
      </c>
      <c r="T1006" s="229">
        <f>S1006*H1006</f>
        <v>0</v>
      </c>
      <c r="U1006" s="39"/>
      <c r="V1006" s="39"/>
      <c r="W1006" s="39"/>
      <c r="X1006" s="39"/>
      <c r="Y1006" s="39"/>
      <c r="Z1006" s="39"/>
      <c r="AA1006" s="39"/>
      <c r="AB1006" s="39"/>
      <c r="AC1006" s="39"/>
      <c r="AD1006" s="39"/>
      <c r="AE1006" s="39"/>
      <c r="AR1006" s="230" t="s">
        <v>218</v>
      </c>
      <c r="AT1006" s="230" t="s">
        <v>151</v>
      </c>
      <c r="AU1006" s="230" t="s">
        <v>84</v>
      </c>
      <c r="AY1006" s="18" t="s">
        <v>148</v>
      </c>
      <c r="BE1006" s="231">
        <f>IF(N1006="základní",J1006,0)</f>
        <v>0</v>
      </c>
      <c r="BF1006" s="231">
        <f>IF(N1006="snížená",J1006,0)</f>
        <v>0</v>
      </c>
      <c r="BG1006" s="231">
        <f>IF(N1006="zákl. přenesená",J1006,0)</f>
        <v>0</v>
      </c>
      <c r="BH1006" s="231">
        <f>IF(N1006="sníž. přenesená",J1006,0)</f>
        <v>0</v>
      </c>
      <c r="BI1006" s="231">
        <f>IF(N1006="nulová",J1006,0)</f>
        <v>0</v>
      </c>
      <c r="BJ1006" s="18" t="s">
        <v>82</v>
      </c>
      <c r="BK1006" s="231">
        <f>ROUND(I1006*H1006,2)</f>
        <v>0</v>
      </c>
      <c r="BL1006" s="18" t="s">
        <v>218</v>
      </c>
      <c r="BM1006" s="230" t="s">
        <v>933</v>
      </c>
    </row>
    <row r="1007" s="13" customFormat="1">
      <c r="A1007" s="13"/>
      <c r="B1007" s="232"/>
      <c r="C1007" s="233"/>
      <c r="D1007" s="234" t="s">
        <v>156</v>
      </c>
      <c r="E1007" s="235" t="s">
        <v>1</v>
      </c>
      <c r="F1007" s="236" t="s">
        <v>934</v>
      </c>
      <c r="G1007" s="233"/>
      <c r="H1007" s="235" t="s">
        <v>1</v>
      </c>
      <c r="I1007" s="237"/>
      <c r="J1007" s="233"/>
      <c r="K1007" s="233"/>
      <c r="L1007" s="238"/>
      <c r="M1007" s="239"/>
      <c r="N1007" s="240"/>
      <c r="O1007" s="240"/>
      <c r="P1007" s="240"/>
      <c r="Q1007" s="240"/>
      <c r="R1007" s="240"/>
      <c r="S1007" s="240"/>
      <c r="T1007" s="241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42" t="s">
        <v>156</v>
      </c>
      <c r="AU1007" s="242" t="s">
        <v>84</v>
      </c>
      <c r="AV1007" s="13" t="s">
        <v>82</v>
      </c>
      <c r="AW1007" s="13" t="s">
        <v>30</v>
      </c>
      <c r="AX1007" s="13" t="s">
        <v>74</v>
      </c>
      <c r="AY1007" s="242" t="s">
        <v>148</v>
      </c>
    </row>
    <row r="1008" s="14" customFormat="1">
      <c r="A1008" s="14"/>
      <c r="B1008" s="243"/>
      <c r="C1008" s="244"/>
      <c r="D1008" s="234" t="s">
        <v>156</v>
      </c>
      <c r="E1008" s="245" t="s">
        <v>1</v>
      </c>
      <c r="F1008" s="246" t="s">
        <v>935</v>
      </c>
      <c r="G1008" s="244"/>
      <c r="H1008" s="247">
        <v>10.08</v>
      </c>
      <c r="I1008" s="248"/>
      <c r="J1008" s="244"/>
      <c r="K1008" s="244"/>
      <c r="L1008" s="249"/>
      <c r="M1008" s="250"/>
      <c r="N1008" s="251"/>
      <c r="O1008" s="251"/>
      <c r="P1008" s="251"/>
      <c r="Q1008" s="251"/>
      <c r="R1008" s="251"/>
      <c r="S1008" s="251"/>
      <c r="T1008" s="252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53" t="s">
        <v>156</v>
      </c>
      <c r="AU1008" s="253" t="s">
        <v>84</v>
      </c>
      <c r="AV1008" s="14" t="s">
        <v>84</v>
      </c>
      <c r="AW1008" s="14" t="s">
        <v>30</v>
      </c>
      <c r="AX1008" s="14" t="s">
        <v>74</v>
      </c>
      <c r="AY1008" s="253" t="s">
        <v>148</v>
      </c>
    </row>
    <row r="1009" s="15" customFormat="1">
      <c r="A1009" s="15"/>
      <c r="B1009" s="254"/>
      <c r="C1009" s="255"/>
      <c r="D1009" s="234" t="s">
        <v>156</v>
      </c>
      <c r="E1009" s="256" t="s">
        <v>1</v>
      </c>
      <c r="F1009" s="257" t="s">
        <v>162</v>
      </c>
      <c r="G1009" s="255"/>
      <c r="H1009" s="258">
        <v>10.08</v>
      </c>
      <c r="I1009" s="259"/>
      <c r="J1009" s="255"/>
      <c r="K1009" s="255"/>
      <c r="L1009" s="260"/>
      <c r="M1009" s="261"/>
      <c r="N1009" s="262"/>
      <c r="O1009" s="262"/>
      <c r="P1009" s="262"/>
      <c r="Q1009" s="262"/>
      <c r="R1009" s="262"/>
      <c r="S1009" s="262"/>
      <c r="T1009" s="263"/>
      <c r="U1009" s="15"/>
      <c r="V1009" s="15"/>
      <c r="W1009" s="15"/>
      <c r="X1009" s="15"/>
      <c r="Y1009" s="15"/>
      <c r="Z1009" s="15"/>
      <c r="AA1009" s="15"/>
      <c r="AB1009" s="15"/>
      <c r="AC1009" s="15"/>
      <c r="AD1009" s="15"/>
      <c r="AE1009" s="15"/>
      <c r="AT1009" s="264" t="s">
        <v>156</v>
      </c>
      <c r="AU1009" s="264" t="s">
        <v>84</v>
      </c>
      <c r="AV1009" s="15" t="s">
        <v>155</v>
      </c>
      <c r="AW1009" s="15" t="s">
        <v>30</v>
      </c>
      <c r="AX1009" s="15" t="s">
        <v>82</v>
      </c>
      <c r="AY1009" s="264" t="s">
        <v>148</v>
      </c>
    </row>
    <row r="1010" s="2" customFormat="1" ht="16.5" customHeight="1">
      <c r="A1010" s="39"/>
      <c r="B1010" s="40"/>
      <c r="C1010" s="219" t="s">
        <v>936</v>
      </c>
      <c r="D1010" s="219" t="s">
        <v>151</v>
      </c>
      <c r="E1010" s="220" t="s">
        <v>937</v>
      </c>
      <c r="F1010" s="221" t="s">
        <v>938</v>
      </c>
      <c r="G1010" s="222" t="s">
        <v>154</v>
      </c>
      <c r="H1010" s="223">
        <v>129.49799999999999</v>
      </c>
      <c r="I1010" s="224"/>
      <c r="J1010" s="225">
        <f>ROUND(I1010*H1010,2)</f>
        <v>0</v>
      </c>
      <c r="K1010" s="221" t="s">
        <v>33</v>
      </c>
      <c r="L1010" s="45"/>
      <c r="M1010" s="226" t="s">
        <v>1</v>
      </c>
      <c r="N1010" s="227" t="s">
        <v>39</v>
      </c>
      <c r="O1010" s="92"/>
      <c r="P1010" s="228">
        <f>O1010*H1010</f>
        <v>0</v>
      </c>
      <c r="Q1010" s="228">
        <v>0.00010000000000000001</v>
      </c>
      <c r="R1010" s="228">
        <f>Q1010*H1010</f>
        <v>0.012949799999999999</v>
      </c>
      <c r="S1010" s="228">
        <v>0</v>
      </c>
      <c r="T1010" s="229">
        <f>S1010*H1010</f>
        <v>0</v>
      </c>
      <c r="U1010" s="39"/>
      <c r="V1010" s="39"/>
      <c r="W1010" s="39"/>
      <c r="X1010" s="39"/>
      <c r="Y1010" s="39"/>
      <c r="Z1010" s="39"/>
      <c r="AA1010" s="39"/>
      <c r="AB1010" s="39"/>
      <c r="AC1010" s="39"/>
      <c r="AD1010" s="39"/>
      <c r="AE1010" s="39"/>
      <c r="AR1010" s="230" t="s">
        <v>218</v>
      </c>
      <c r="AT1010" s="230" t="s">
        <v>151</v>
      </c>
      <c r="AU1010" s="230" t="s">
        <v>84</v>
      </c>
      <c r="AY1010" s="18" t="s">
        <v>148</v>
      </c>
      <c r="BE1010" s="231">
        <f>IF(N1010="základní",J1010,0)</f>
        <v>0</v>
      </c>
      <c r="BF1010" s="231">
        <f>IF(N1010="snížená",J1010,0)</f>
        <v>0</v>
      </c>
      <c r="BG1010" s="231">
        <f>IF(N1010="zákl. přenesená",J1010,0)</f>
        <v>0</v>
      </c>
      <c r="BH1010" s="231">
        <f>IF(N1010="sníž. přenesená",J1010,0)</f>
        <v>0</v>
      </c>
      <c r="BI1010" s="231">
        <f>IF(N1010="nulová",J1010,0)</f>
        <v>0</v>
      </c>
      <c r="BJ1010" s="18" t="s">
        <v>82</v>
      </c>
      <c r="BK1010" s="231">
        <f>ROUND(I1010*H1010,2)</f>
        <v>0</v>
      </c>
      <c r="BL1010" s="18" t="s">
        <v>218</v>
      </c>
      <c r="BM1010" s="230" t="s">
        <v>939</v>
      </c>
    </row>
    <row r="1011" s="13" customFormat="1">
      <c r="A1011" s="13"/>
      <c r="B1011" s="232"/>
      <c r="C1011" s="233"/>
      <c r="D1011" s="234" t="s">
        <v>156</v>
      </c>
      <c r="E1011" s="235" t="s">
        <v>1</v>
      </c>
      <c r="F1011" s="236" t="s">
        <v>940</v>
      </c>
      <c r="G1011" s="233"/>
      <c r="H1011" s="235" t="s">
        <v>1</v>
      </c>
      <c r="I1011" s="237"/>
      <c r="J1011" s="233"/>
      <c r="K1011" s="233"/>
      <c r="L1011" s="238"/>
      <c r="M1011" s="239"/>
      <c r="N1011" s="240"/>
      <c r="O1011" s="240"/>
      <c r="P1011" s="240"/>
      <c r="Q1011" s="240"/>
      <c r="R1011" s="240"/>
      <c r="S1011" s="240"/>
      <c r="T1011" s="241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42" t="s">
        <v>156</v>
      </c>
      <c r="AU1011" s="242" t="s">
        <v>84</v>
      </c>
      <c r="AV1011" s="13" t="s">
        <v>82</v>
      </c>
      <c r="AW1011" s="13" t="s">
        <v>30</v>
      </c>
      <c r="AX1011" s="13" t="s">
        <v>74</v>
      </c>
      <c r="AY1011" s="242" t="s">
        <v>148</v>
      </c>
    </row>
    <row r="1012" s="14" customFormat="1">
      <c r="A1012" s="14"/>
      <c r="B1012" s="243"/>
      <c r="C1012" s="244"/>
      <c r="D1012" s="234" t="s">
        <v>156</v>
      </c>
      <c r="E1012" s="245" t="s">
        <v>1</v>
      </c>
      <c r="F1012" s="246" t="s">
        <v>941</v>
      </c>
      <c r="G1012" s="244"/>
      <c r="H1012" s="247">
        <v>100.31999999999999</v>
      </c>
      <c r="I1012" s="248"/>
      <c r="J1012" s="244"/>
      <c r="K1012" s="244"/>
      <c r="L1012" s="249"/>
      <c r="M1012" s="250"/>
      <c r="N1012" s="251"/>
      <c r="O1012" s="251"/>
      <c r="P1012" s="251"/>
      <c r="Q1012" s="251"/>
      <c r="R1012" s="251"/>
      <c r="S1012" s="251"/>
      <c r="T1012" s="252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53" t="s">
        <v>156</v>
      </c>
      <c r="AU1012" s="253" t="s">
        <v>84</v>
      </c>
      <c r="AV1012" s="14" t="s">
        <v>84</v>
      </c>
      <c r="AW1012" s="14" t="s">
        <v>30</v>
      </c>
      <c r="AX1012" s="14" t="s">
        <v>74</v>
      </c>
      <c r="AY1012" s="253" t="s">
        <v>148</v>
      </c>
    </row>
    <row r="1013" s="13" customFormat="1">
      <c r="A1013" s="13"/>
      <c r="B1013" s="232"/>
      <c r="C1013" s="233"/>
      <c r="D1013" s="234" t="s">
        <v>156</v>
      </c>
      <c r="E1013" s="235" t="s">
        <v>1</v>
      </c>
      <c r="F1013" s="236" t="s">
        <v>942</v>
      </c>
      <c r="G1013" s="233"/>
      <c r="H1013" s="235" t="s">
        <v>1</v>
      </c>
      <c r="I1013" s="237"/>
      <c r="J1013" s="233"/>
      <c r="K1013" s="233"/>
      <c r="L1013" s="238"/>
      <c r="M1013" s="239"/>
      <c r="N1013" s="240"/>
      <c r="O1013" s="240"/>
      <c r="P1013" s="240"/>
      <c r="Q1013" s="240"/>
      <c r="R1013" s="240"/>
      <c r="S1013" s="240"/>
      <c r="T1013" s="241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42" t="s">
        <v>156</v>
      </c>
      <c r="AU1013" s="242" t="s">
        <v>84</v>
      </c>
      <c r="AV1013" s="13" t="s">
        <v>82</v>
      </c>
      <c r="AW1013" s="13" t="s">
        <v>30</v>
      </c>
      <c r="AX1013" s="13" t="s">
        <v>74</v>
      </c>
      <c r="AY1013" s="242" t="s">
        <v>148</v>
      </c>
    </row>
    <row r="1014" s="14" customFormat="1">
      <c r="A1014" s="14"/>
      <c r="B1014" s="243"/>
      <c r="C1014" s="244"/>
      <c r="D1014" s="234" t="s">
        <v>156</v>
      </c>
      <c r="E1014" s="245" t="s">
        <v>1</v>
      </c>
      <c r="F1014" s="246" t="s">
        <v>943</v>
      </c>
      <c r="G1014" s="244"/>
      <c r="H1014" s="247">
        <v>29.178000000000001</v>
      </c>
      <c r="I1014" s="248"/>
      <c r="J1014" s="244"/>
      <c r="K1014" s="244"/>
      <c r="L1014" s="249"/>
      <c r="M1014" s="250"/>
      <c r="N1014" s="251"/>
      <c r="O1014" s="251"/>
      <c r="P1014" s="251"/>
      <c r="Q1014" s="251"/>
      <c r="R1014" s="251"/>
      <c r="S1014" s="251"/>
      <c r="T1014" s="252"/>
      <c r="U1014" s="14"/>
      <c r="V1014" s="14"/>
      <c r="W1014" s="14"/>
      <c r="X1014" s="14"/>
      <c r="Y1014" s="14"/>
      <c r="Z1014" s="14"/>
      <c r="AA1014" s="14"/>
      <c r="AB1014" s="14"/>
      <c r="AC1014" s="14"/>
      <c r="AD1014" s="14"/>
      <c r="AE1014" s="14"/>
      <c r="AT1014" s="253" t="s">
        <v>156</v>
      </c>
      <c r="AU1014" s="253" t="s">
        <v>84</v>
      </c>
      <c r="AV1014" s="14" t="s">
        <v>84</v>
      </c>
      <c r="AW1014" s="14" t="s">
        <v>30</v>
      </c>
      <c r="AX1014" s="14" t="s">
        <v>74</v>
      </c>
      <c r="AY1014" s="253" t="s">
        <v>148</v>
      </c>
    </row>
    <row r="1015" s="15" customFormat="1">
      <c r="A1015" s="15"/>
      <c r="B1015" s="254"/>
      <c r="C1015" s="255"/>
      <c r="D1015" s="234" t="s">
        <v>156</v>
      </c>
      <c r="E1015" s="256" t="s">
        <v>1</v>
      </c>
      <c r="F1015" s="257" t="s">
        <v>162</v>
      </c>
      <c r="G1015" s="255"/>
      <c r="H1015" s="258">
        <v>129.49799999999999</v>
      </c>
      <c r="I1015" s="259"/>
      <c r="J1015" s="255"/>
      <c r="K1015" s="255"/>
      <c r="L1015" s="260"/>
      <c r="M1015" s="261"/>
      <c r="N1015" s="262"/>
      <c r="O1015" s="262"/>
      <c r="P1015" s="262"/>
      <c r="Q1015" s="262"/>
      <c r="R1015" s="262"/>
      <c r="S1015" s="262"/>
      <c r="T1015" s="263"/>
      <c r="U1015" s="15"/>
      <c r="V1015" s="15"/>
      <c r="W1015" s="15"/>
      <c r="X1015" s="15"/>
      <c r="Y1015" s="15"/>
      <c r="Z1015" s="15"/>
      <c r="AA1015" s="15"/>
      <c r="AB1015" s="15"/>
      <c r="AC1015" s="15"/>
      <c r="AD1015" s="15"/>
      <c r="AE1015" s="15"/>
      <c r="AT1015" s="264" t="s">
        <v>156</v>
      </c>
      <c r="AU1015" s="264" t="s">
        <v>84</v>
      </c>
      <c r="AV1015" s="15" t="s">
        <v>155</v>
      </c>
      <c r="AW1015" s="15" t="s">
        <v>30</v>
      </c>
      <c r="AX1015" s="15" t="s">
        <v>82</v>
      </c>
      <c r="AY1015" s="264" t="s">
        <v>148</v>
      </c>
    </row>
    <row r="1016" s="2" customFormat="1" ht="16.5" customHeight="1">
      <c r="A1016" s="39"/>
      <c r="B1016" s="40"/>
      <c r="C1016" s="219" t="s">
        <v>649</v>
      </c>
      <c r="D1016" s="219" t="s">
        <v>151</v>
      </c>
      <c r="E1016" s="220" t="s">
        <v>937</v>
      </c>
      <c r="F1016" s="221" t="s">
        <v>938</v>
      </c>
      <c r="G1016" s="222" t="s">
        <v>154</v>
      </c>
      <c r="H1016" s="223">
        <v>10.08</v>
      </c>
      <c r="I1016" s="224"/>
      <c r="J1016" s="225">
        <f>ROUND(I1016*H1016,2)</f>
        <v>0</v>
      </c>
      <c r="K1016" s="221" t="s">
        <v>33</v>
      </c>
      <c r="L1016" s="45"/>
      <c r="M1016" s="226" t="s">
        <v>1</v>
      </c>
      <c r="N1016" s="227" t="s">
        <v>39</v>
      </c>
      <c r="O1016" s="92"/>
      <c r="P1016" s="228">
        <f>O1016*H1016</f>
        <v>0</v>
      </c>
      <c r="Q1016" s="228">
        <v>0.00010000000000000001</v>
      </c>
      <c r="R1016" s="228">
        <f>Q1016*H1016</f>
        <v>0.001008</v>
      </c>
      <c r="S1016" s="228">
        <v>0</v>
      </c>
      <c r="T1016" s="229">
        <f>S1016*H1016</f>
        <v>0</v>
      </c>
      <c r="U1016" s="39"/>
      <c r="V1016" s="39"/>
      <c r="W1016" s="39"/>
      <c r="X1016" s="39"/>
      <c r="Y1016" s="39"/>
      <c r="Z1016" s="39"/>
      <c r="AA1016" s="39"/>
      <c r="AB1016" s="39"/>
      <c r="AC1016" s="39"/>
      <c r="AD1016" s="39"/>
      <c r="AE1016" s="39"/>
      <c r="AR1016" s="230" t="s">
        <v>218</v>
      </c>
      <c r="AT1016" s="230" t="s">
        <v>151</v>
      </c>
      <c r="AU1016" s="230" t="s">
        <v>84</v>
      </c>
      <c r="AY1016" s="18" t="s">
        <v>148</v>
      </c>
      <c r="BE1016" s="231">
        <f>IF(N1016="základní",J1016,0)</f>
        <v>0</v>
      </c>
      <c r="BF1016" s="231">
        <f>IF(N1016="snížená",J1016,0)</f>
        <v>0</v>
      </c>
      <c r="BG1016" s="231">
        <f>IF(N1016="zákl. přenesená",J1016,0)</f>
        <v>0</v>
      </c>
      <c r="BH1016" s="231">
        <f>IF(N1016="sníž. přenesená",J1016,0)</f>
        <v>0</v>
      </c>
      <c r="BI1016" s="231">
        <f>IF(N1016="nulová",J1016,0)</f>
        <v>0</v>
      </c>
      <c r="BJ1016" s="18" t="s">
        <v>82</v>
      </c>
      <c r="BK1016" s="231">
        <f>ROUND(I1016*H1016,2)</f>
        <v>0</v>
      </c>
      <c r="BL1016" s="18" t="s">
        <v>218</v>
      </c>
      <c r="BM1016" s="230" t="s">
        <v>944</v>
      </c>
    </row>
    <row r="1017" s="2" customFormat="1" ht="16.5" customHeight="1">
      <c r="A1017" s="39"/>
      <c r="B1017" s="40"/>
      <c r="C1017" s="219" t="s">
        <v>945</v>
      </c>
      <c r="D1017" s="219" t="s">
        <v>151</v>
      </c>
      <c r="E1017" s="220" t="s">
        <v>946</v>
      </c>
      <c r="F1017" s="221" t="s">
        <v>947</v>
      </c>
      <c r="G1017" s="222" t="s">
        <v>154</v>
      </c>
      <c r="H1017" s="223">
        <v>6</v>
      </c>
      <c r="I1017" s="224"/>
      <c r="J1017" s="225">
        <f>ROUND(I1017*H1017,2)</f>
        <v>0</v>
      </c>
      <c r="K1017" s="221" t="s">
        <v>33</v>
      </c>
      <c r="L1017" s="45"/>
      <c r="M1017" s="226" t="s">
        <v>1</v>
      </c>
      <c r="N1017" s="227" t="s">
        <v>39</v>
      </c>
      <c r="O1017" s="92"/>
      <c r="P1017" s="228">
        <f>O1017*H1017</f>
        <v>0</v>
      </c>
      <c r="Q1017" s="228">
        <v>0</v>
      </c>
      <c r="R1017" s="228">
        <f>Q1017*H1017</f>
        <v>0</v>
      </c>
      <c r="S1017" s="228">
        <v>0</v>
      </c>
      <c r="T1017" s="229">
        <f>S1017*H1017</f>
        <v>0</v>
      </c>
      <c r="U1017" s="39"/>
      <c r="V1017" s="39"/>
      <c r="W1017" s="39"/>
      <c r="X1017" s="39"/>
      <c r="Y1017" s="39"/>
      <c r="Z1017" s="39"/>
      <c r="AA1017" s="39"/>
      <c r="AB1017" s="39"/>
      <c r="AC1017" s="39"/>
      <c r="AD1017" s="39"/>
      <c r="AE1017" s="39"/>
      <c r="AR1017" s="230" t="s">
        <v>218</v>
      </c>
      <c r="AT1017" s="230" t="s">
        <v>151</v>
      </c>
      <c r="AU1017" s="230" t="s">
        <v>84</v>
      </c>
      <c r="AY1017" s="18" t="s">
        <v>148</v>
      </c>
      <c r="BE1017" s="231">
        <f>IF(N1017="základní",J1017,0)</f>
        <v>0</v>
      </c>
      <c r="BF1017" s="231">
        <f>IF(N1017="snížená",J1017,0)</f>
        <v>0</v>
      </c>
      <c r="BG1017" s="231">
        <f>IF(N1017="zákl. přenesená",J1017,0)</f>
        <v>0</v>
      </c>
      <c r="BH1017" s="231">
        <f>IF(N1017="sníž. přenesená",J1017,0)</f>
        <v>0</v>
      </c>
      <c r="BI1017" s="231">
        <f>IF(N1017="nulová",J1017,0)</f>
        <v>0</v>
      </c>
      <c r="BJ1017" s="18" t="s">
        <v>82</v>
      </c>
      <c r="BK1017" s="231">
        <f>ROUND(I1017*H1017,2)</f>
        <v>0</v>
      </c>
      <c r="BL1017" s="18" t="s">
        <v>218</v>
      </c>
      <c r="BM1017" s="230" t="s">
        <v>948</v>
      </c>
    </row>
    <row r="1018" s="14" customFormat="1">
      <c r="A1018" s="14"/>
      <c r="B1018" s="243"/>
      <c r="C1018" s="244"/>
      <c r="D1018" s="234" t="s">
        <v>156</v>
      </c>
      <c r="E1018" s="245" t="s">
        <v>1</v>
      </c>
      <c r="F1018" s="246" t="s">
        <v>949</v>
      </c>
      <c r="G1018" s="244"/>
      <c r="H1018" s="247">
        <v>6</v>
      </c>
      <c r="I1018" s="248"/>
      <c r="J1018" s="244"/>
      <c r="K1018" s="244"/>
      <c r="L1018" s="249"/>
      <c r="M1018" s="250"/>
      <c r="N1018" s="251"/>
      <c r="O1018" s="251"/>
      <c r="P1018" s="251"/>
      <c r="Q1018" s="251"/>
      <c r="R1018" s="251"/>
      <c r="S1018" s="251"/>
      <c r="T1018" s="252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53" t="s">
        <v>156</v>
      </c>
      <c r="AU1018" s="253" t="s">
        <v>84</v>
      </c>
      <c r="AV1018" s="14" t="s">
        <v>84</v>
      </c>
      <c r="AW1018" s="14" t="s">
        <v>30</v>
      </c>
      <c r="AX1018" s="14" t="s">
        <v>74</v>
      </c>
      <c r="AY1018" s="253" t="s">
        <v>148</v>
      </c>
    </row>
    <row r="1019" s="15" customFormat="1">
      <c r="A1019" s="15"/>
      <c r="B1019" s="254"/>
      <c r="C1019" s="255"/>
      <c r="D1019" s="234" t="s">
        <v>156</v>
      </c>
      <c r="E1019" s="256" t="s">
        <v>1</v>
      </c>
      <c r="F1019" s="257" t="s">
        <v>162</v>
      </c>
      <c r="G1019" s="255"/>
      <c r="H1019" s="258">
        <v>6</v>
      </c>
      <c r="I1019" s="259"/>
      <c r="J1019" s="255"/>
      <c r="K1019" s="255"/>
      <c r="L1019" s="260"/>
      <c r="M1019" s="261"/>
      <c r="N1019" s="262"/>
      <c r="O1019" s="262"/>
      <c r="P1019" s="262"/>
      <c r="Q1019" s="262"/>
      <c r="R1019" s="262"/>
      <c r="S1019" s="262"/>
      <c r="T1019" s="263"/>
      <c r="U1019" s="15"/>
      <c r="V1019" s="15"/>
      <c r="W1019" s="15"/>
      <c r="X1019" s="15"/>
      <c r="Y1019" s="15"/>
      <c r="Z1019" s="15"/>
      <c r="AA1019" s="15"/>
      <c r="AB1019" s="15"/>
      <c r="AC1019" s="15"/>
      <c r="AD1019" s="15"/>
      <c r="AE1019" s="15"/>
      <c r="AT1019" s="264" t="s">
        <v>156</v>
      </c>
      <c r="AU1019" s="264" t="s">
        <v>84</v>
      </c>
      <c r="AV1019" s="15" t="s">
        <v>155</v>
      </c>
      <c r="AW1019" s="15" t="s">
        <v>30</v>
      </c>
      <c r="AX1019" s="15" t="s">
        <v>82</v>
      </c>
      <c r="AY1019" s="264" t="s">
        <v>148</v>
      </c>
    </row>
    <row r="1020" s="2" customFormat="1" ht="24.15" customHeight="1">
      <c r="A1020" s="39"/>
      <c r="B1020" s="40"/>
      <c r="C1020" s="276" t="s">
        <v>658</v>
      </c>
      <c r="D1020" s="276" t="s">
        <v>183</v>
      </c>
      <c r="E1020" s="277" t="s">
        <v>950</v>
      </c>
      <c r="F1020" s="278" t="s">
        <v>951</v>
      </c>
      <c r="G1020" s="279" t="s">
        <v>154</v>
      </c>
      <c r="H1020" s="280">
        <v>6.7409999999999997</v>
      </c>
      <c r="I1020" s="281"/>
      <c r="J1020" s="282">
        <f>ROUND(I1020*H1020,2)</f>
        <v>0</v>
      </c>
      <c r="K1020" s="278" t="s">
        <v>33</v>
      </c>
      <c r="L1020" s="283"/>
      <c r="M1020" s="284" t="s">
        <v>1</v>
      </c>
      <c r="N1020" s="285" t="s">
        <v>39</v>
      </c>
      <c r="O1020" s="92"/>
      <c r="P1020" s="228">
        <f>O1020*H1020</f>
        <v>0</v>
      </c>
      <c r="Q1020" s="228">
        <v>0.00013999999999999999</v>
      </c>
      <c r="R1020" s="228">
        <f>Q1020*H1020</f>
        <v>0.00094373999999999988</v>
      </c>
      <c r="S1020" s="228">
        <v>0</v>
      </c>
      <c r="T1020" s="229">
        <f>S1020*H1020</f>
        <v>0</v>
      </c>
      <c r="U1020" s="39"/>
      <c r="V1020" s="39"/>
      <c r="W1020" s="39"/>
      <c r="X1020" s="39"/>
      <c r="Y1020" s="39"/>
      <c r="Z1020" s="39"/>
      <c r="AA1020" s="39"/>
      <c r="AB1020" s="39"/>
      <c r="AC1020" s="39"/>
      <c r="AD1020" s="39"/>
      <c r="AE1020" s="39"/>
      <c r="AR1020" s="230" t="s">
        <v>280</v>
      </c>
      <c r="AT1020" s="230" t="s">
        <v>183</v>
      </c>
      <c r="AU1020" s="230" t="s">
        <v>84</v>
      </c>
      <c r="AY1020" s="18" t="s">
        <v>148</v>
      </c>
      <c r="BE1020" s="231">
        <f>IF(N1020="základní",J1020,0)</f>
        <v>0</v>
      </c>
      <c r="BF1020" s="231">
        <f>IF(N1020="snížená",J1020,0)</f>
        <v>0</v>
      </c>
      <c r="BG1020" s="231">
        <f>IF(N1020="zákl. přenesená",J1020,0)</f>
        <v>0</v>
      </c>
      <c r="BH1020" s="231">
        <f>IF(N1020="sníž. přenesená",J1020,0)</f>
        <v>0</v>
      </c>
      <c r="BI1020" s="231">
        <f>IF(N1020="nulová",J1020,0)</f>
        <v>0</v>
      </c>
      <c r="BJ1020" s="18" t="s">
        <v>82</v>
      </c>
      <c r="BK1020" s="231">
        <f>ROUND(I1020*H1020,2)</f>
        <v>0</v>
      </c>
      <c r="BL1020" s="18" t="s">
        <v>218</v>
      </c>
      <c r="BM1020" s="230" t="s">
        <v>952</v>
      </c>
    </row>
    <row r="1021" s="14" customFormat="1">
      <c r="A1021" s="14"/>
      <c r="B1021" s="243"/>
      <c r="C1021" s="244"/>
      <c r="D1021" s="234" t="s">
        <v>156</v>
      </c>
      <c r="E1021" s="245" t="s">
        <v>1</v>
      </c>
      <c r="F1021" s="246" t="s">
        <v>953</v>
      </c>
      <c r="G1021" s="244"/>
      <c r="H1021" s="247">
        <v>6.7409999999999997</v>
      </c>
      <c r="I1021" s="248"/>
      <c r="J1021" s="244"/>
      <c r="K1021" s="244"/>
      <c r="L1021" s="249"/>
      <c r="M1021" s="250"/>
      <c r="N1021" s="251"/>
      <c r="O1021" s="251"/>
      <c r="P1021" s="251"/>
      <c r="Q1021" s="251"/>
      <c r="R1021" s="251"/>
      <c r="S1021" s="251"/>
      <c r="T1021" s="252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53" t="s">
        <v>156</v>
      </c>
      <c r="AU1021" s="253" t="s">
        <v>84</v>
      </c>
      <c r="AV1021" s="14" t="s">
        <v>84</v>
      </c>
      <c r="AW1021" s="14" t="s">
        <v>30</v>
      </c>
      <c r="AX1021" s="14" t="s">
        <v>74</v>
      </c>
      <c r="AY1021" s="253" t="s">
        <v>148</v>
      </c>
    </row>
    <row r="1022" s="15" customFormat="1">
      <c r="A1022" s="15"/>
      <c r="B1022" s="254"/>
      <c r="C1022" s="255"/>
      <c r="D1022" s="234" t="s">
        <v>156</v>
      </c>
      <c r="E1022" s="256" t="s">
        <v>1</v>
      </c>
      <c r="F1022" s="257" t="s">
        <v>162</v>
      </c>
      <c r="G1022" s="255"/>
      <c r="H1022" s="258">
        <v>6.7409999999999997</v>
      </c>
      <c r="I1022" s="259"/>
      <c r="J1022" s="255"/>
      <c r="K1022" s="255"/>
      <c r="L1022" s="260"/>
      <c r="M1022" s="261"/>
      <c r="N1022" s="262"/>
      <c r="O1022" s="262"/>
      <c r="P1022" s="262"/>
      <c r="Q1022" s="262"/>
      <c r="R1022" s="262"/>
      <c r="S1022" s="262"/>
      <c r="T1022" s="263"/>
      <c r="U1022" s="15"/>
      <c r="V1022" s="15"/>
      <c r="W1022" s="15"/>
      <c r="X1022" s="15"/>
      <c r="Y1022" s="15"/>
      <c r="Z1022" s="15"/>
      <c r="AA1022" s="15"/>
      <c r="AB1022" s="15"/>
      <c r="AC1022" s="15"/>
      <c r="AD1022" s="15"/>
      <c r="AE1022" s="15"/>
      <c r="AT1022" s="264" t="s">
        <v>156</v>
      </c>
      <c r="AU1022" s="264" t="s">
        <v>84</v>
      </c>
      <c r="AV1022" s="15" t="s">
        <v>155</v>
      </c>
      <c r="AW1022" s="15" t="s">
        <v>30</v>
      </c>
      <c r="AX1022" s="15" t="s">
        <v>82</v>
      </c>
      <c r="AY1022" s="264" t="s">
        <v>148</v>
      </c>
    </row>
    <row r="1023" s="2" customFormat="1" ht="21.75" customHeight="1">
      <c r="A1023" s="39"/>
      <c r="B1023" s="40"/>
      <c r="C1023" s="219" t="s">
        <v>954</v>
      </c>
      <c r="D1023" s="219" t="s">
        <v>151</v>
      </c>
      <c r="E1023" s="220" t="s">
        <v>955</v>
      </c>
      <c r="F1023" s="221" t="s">
        <v>956</v>
      </c>
      <c r="G1023" s="222" t="s">
        <v>154</v>
      </c>
      <c r="H1023" s="223">
        <v>24.079999999999998</v>
      </c>
      <c r="I1023" s="224"/>
      <c r="J1023" s="225">
        <f>ROUND(I1023*H1023,2)</f>
        <v>0</v>
      </c>
      <c r="K1023" s="221" t="s">
        <v>33</v>
      </c>
      <c r="L1023" s="45"/>
      <c r="M1023" s="226" t="s">
        <v>1</v>
      </c>
      <c r="N1023" s="227" t="s">
        <v>39</v>
      </c>
      <c r="O1023" s="92"/>
      <c r="P1023" s="228">
        <f>O1023*H1023</f>
        <v>0</v>
      </c>
      <c r="Q1023" s="228">
        <v>0</v>
      </c>
      <c r="R1023" s="228">
        <f>Q1023*H1023</f>
        <v>0</v>
      </c>
      <c r="S1023" s="228">
        <v>0</v>
      </c>
      <c r="T1023" s="229">
        <f>S1023*H1023</f>
        <v>0</v>
      </c>
      <c r="U1023" s="39"/>
      <c r="V1023" s="39"/>
      <c r="W1023" s="39"/>
      <c r="X1023" s="39"/>
      <c r="Y1023" s="39"/>
      <c r="Z1023" s="39"/>
      <c r="AA1023" s="39"/>
      <c r="AB1023" s="39"/>
      <c r="AC1023" s="39"/>
      <c r="AD1023" s="39"/>
      <c r="AE1023" s="39"/>
      <c r="AR1023" s="230" t="s">
        <v>218</v>
      </c>
      <c r="AT1023" s="230" t="s">
        <v>151</v>
      </c>
      <c r="AU1023" s="230" t="s">
        <v>84</v>
      </c>
      <c r="AY1023" s="18" t="s">
        <v>148</v>
      </c>
      <c r="BE1023" s="231">
        <f>IF(N1023="základní",J1023,0)</f>
        <v>0</v>
      </c>
      <c r="BF1023" s="231">
        <f>IF(N1023="snížená",J1023,0)</f>
        <v>0</v>
      </c>
      <c r="BG1023" s="231">
        <f>IF(N1023="zákl. přenesená",J1023,0)</f>
        <v>0</v>
      </c>
      <c r="BH1023" s="231">
        <f>IF(N1023="sníž. přenesená",J1023,0)</f>
        <v>0</v>
      </c>
      <c r="BI1023" s="231">
        <f>IF(N1023="nulová",J1023,0)</f>
        <v>0</v>
      </c>
      <c r="BJ1023" s="18" t="s">
        <v>82</v>
      </c>
      <c r="BK1023" s="231">
        <f>ROUND(I1023*H1023,2)</f>
        <v>0</v>
      </c>
      <c r="BL1023" s="18" t="s">
        <v>218</v>
      </c>
      <c r="BM1023" s="230" t="s">
        <v>957</v>
      </c>
    </row>
    <row r="1024" s="13" customFormat="1">
      <c r="A1024" s="13"/>
      <c r="B1024" s="232"/>
      <c r="C1024" s="233"/>
      <c r="D1024" s="234" t="s">
        <v>156</v>
      </c>
      <c r="E1024" s="235" t="s">
        <v>1</v>
      </c>
      <c r="F1024" s="236" t="s">
        <v>958</v>
      </c>
      <c r="G1024" s="233"/>
      <c r="H1024" s="235" t="s">
        <v>1</v>
      </c>
      <c r="I1024" s="237"/>
      <c r="J1024" s="233"/>
      <c r="K1024" s="233"/>
      <c r="L1024" s="238"/>
      <c r="M1024" s="239"/>
      <c r="N1024" s="240"/>
      <c r="O1024" s="240"/>
      <c r="P1024" s="240"/>
      <c r="Q1024" s="240"/>
      <c r="R1024" s="240"/>
      <c r="S1024" s="240"/>
      <c r="T1024" s="241"/>
      <c r="U1024" s="13"/>
      <c r="V1024" s="13"/>
      <c r="W1024" s="13"/>
      <c r="X1024" s="13"/>
      <c r="Y1024" s="13"/>
      <c r="Z1024" s="13"/>
      <c r="AA1024" s="13"/>
      <c r="AB1024" s="13"/>
      <c r="AC1024" s="13"/>
      <c r="AD1024" s="13"/>
      <c r="AE1024" s="13"/>
      <c r="AT1024" s="242" t="s">
        <v>156</v>
      </c>
      <c r="AU1024" s="242" t="s">
        <v>84</v>
      </c>
      <c r="AV1024" s="13" t="s">
        <v>82</v>
      </c>
      <c r="AW1024" s="13" t="s">
        <v>30</v>
      </c>
      <c r="AX1024" s="13" t="s">
        <v>74</v>
      </c>
      <c r="AY1024" s="242" t="s">
        <v>148</v>
      </c>
    </row>
    <row r="1025" s="14" customFormat="1">
      <c r="A1025" s="14"/>
      <c r="B1025" s="243"/>
      <c r="C1025" s="244"/>
      <c r="D1025" s="234" t="s">
        <v>156</v>
      </c>
      <c r="E1025" s="245" t="s">
        <v>1</v>
      </c>
      <c r="F1025" s="246" t="s">
        <v>959</v>
      </c>
      <c r="G1025" s="244"/>
      <c r="H1025" s="247">
        <v>7.1500000000000004</v>
      </c>
      <c r="I1025" s="248"/>
      <c r="J1025" s="244"/>
      <c r="K1025" s="244"/>
      <c r="L1025" s="249"/>
      <c r="M1025" s="250"/>
      <c r="N1025" s="251"/>
      <c r="O1025" s="251"/>
      <c r="P1025" s="251"/>
      <c r="Q1025" s="251"/>
      <c r="R1025" s="251"/>
      <c r="S1025" s="251"/>
      <c r="T1025" s="252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53" t="s">
        <v>156</v>
      </c>
      <c r="AU1025" s="253" t="s">
        <v>84</v>
      </c>
      <c r="AV1025" s="14" t="s">
        <v>84</v>
      </c>
      <c r="AW1025" s="14" t="s">
        <v>30</v>
      </c>
      <c r="AX1025" s="14" t="s">
        <v>74</v>
      </c>
      <c r="AY1025" s="253" t="s">
        <v>148</v>
      </c>
    </row>
    <row r="1026" s="13" customFormat="1">
      <c r="A1026" s="13"/>
      <c r="B1026" s="232"/>
      <c r="C1026" s="233"/>
      <c r="D1026" s="234" t="s">
        <v>156</v>
      </c>
      <c r="E1026" s="235" t="s">
        <v>1</v>
      </c>
      <c r="F1026" s="236" t="s">
        <v>960</v>
      </c>
      <c r="G1026" s="233"/>
      <c r="H1026" s="235" t="s">
        <v>1</v>
      </c>
      <c r="I1026" s="237"/>
      <c r="J1026" s="233"/>
      <c r="K1026" s="233"/>
      <c r="L1026" s="238"/>
      <c r="M1026" s="239"/>
      <c r="N1026" s="240"/>
      <c r="O1026" s="240"/>
      <c r="P1026" s="240"/>
      <c r="Q1026" s="240"/>
      <c r="R1026" s="240"/>
      <c r="S1026" s="240"/>
      <c r="T1026" s="241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42" t="s">
        <v>156</v>
      </c>
      <c r="AU1026" s="242" t="s">
        <v>84</v>
      </c>
      <c r="AV1026" s="13" t="s">
        <v>82</v>
      </c>
      <c r="AW1026" s="13" t="s">
        <v>30</v>
      </c>
      <c r="AX1026" s="13" t="s">
        <v>74</v>
      </c>
      <c r="AY1026" s="242" t="s">
        <v>148</v>
      </c>
    </row>
    <row r="1027" s="14" customFormat="1">
      <c r="A1027" s="14"/>
      <c r="B1027" s="243"/>
      <c r="C1027" s="244"/>
      <c r="D1027" s="234" t="s">
        <v>156</v>
      </c>
      <c r="E1027" s="245" t="s">
        <v>1</v>
      </c>
      <c r="F1027" s="246" t="s">
        <v>961</v>
      </c>
      <c r="G1027" s="244"/>
      <c r="H1027" s="247">
        <v>8.1400000000000006</v>
      </c>
      <c r="I1027" s="248"/>
      <c r="J1027" s="244"/>
      <c r="K1027" s="244"/>
      <c r="L1027" s="249"/>
      <c r="M1027" s="250"/>
      <c r="N1027" s="251"/>
      <c r="O1027" s="251"/>
      <c r="P1027" s="251"/>
      <c r="Q1027" s="251"/>
      <c r="R1027" s="251"/>
      <c r="S1027" s="251"/>
      <c r="T1027" s="252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53" t="s">
        <v>156</v>
      </c>
      <c r="AU1027" s="253" t="s">
        <v>84</v>
      </c>
      <c r="AV1027" s="14" t="s">
        <v>84</v>
      </c>
      <c r="AW1027" s="14" t="s">
        <v>30</v>
      </c>
      <c r="AX1027" s="14" t="s">
        <v>74</v>
      </c>
      <c r="AY1027" s="253" t="s">
        <v>148</v>
      </c>
    </row>
    <row r="1028" s="13" customFormat="1">
      <c r="A1028" s="13"/>
      <c r="B1028" s="232"/>
      <c r="C1028" s="233"/>
      <c r="D1028" s="234" t="s">
        <v>156</v>
      </c>
      <c r="E1028" s="235" t="s">
        <v>1</v>
      </c>
      <c r="F1028" s="236" t="s">
        <v>962</v>
      </c>
      <c r="G1028" s="233"/>
      <c r="H1028" s="235" t="s">
        <v>1</v>
      </c>
      <c r="I1028" s="237"/>
      <c r="J1028" s="233"/>
      <c r="K1028" s="233"/>
      <c r="L1028" s="238"/>
      <c r="M1028" s="239"/>
      <c r="N1028" s="240"/>
      <c r="O1028" s="240"/>
      <c r="P1028" s="240"/>
      <c r="Q1028" s="240"/>
      <c r="R1028" s="240"/>
      <c r="S1028" s="240"/>
      <c r="T1028" s="241"/>
      <c r="U1028" s="13"/>
      <c r="V1028" s="13"/>
      <c r="W1028" s="13"/>
      <c r="X1028" s="13"/>
      <c r="Y1028" s="13"/>
      <c r="Z1028" s="13"/>
      <c r="AA1028" s="13"/>
      <c r="AB1028" s="13"/>
      <c r="AC1028" s="13"/>
      <c r="AD1028" s="13"/>
      <c r="AE1028" s="13"/>
      <c r="AT1028" s="242" t="s">
        <v>156</v>
      </c>
      <c r="AU1028" s="242" t="s">
        <v>84</v>
      </c>
      <c r="AV1028" s="13" t="s">
        <v>82</v>
      </c>
      <c r="AW1028" s="13" t="s">
        <v>30</v>
      </c>
      <c r="AX1028" s="13" t="s">
        <v>74</v>
      </c>
      <c r="AY1028" s="242" t="s">
        <v>148</v>
      </c>
    </row>
    <row r="1029" s="14" customFormat="1">
      <c r="A1029" s="14"/>
      <c r="B1029" s="243"/>
      <c r="C1029" s="244"/>
      <c r="D1029" s="234" t="s">
        <v>156</v>
      </c>
      <c r="E1029" s="245" t="s">
        <v>1</v>
      </c>
      <c r="F1029" s="246" t="s">
        <v>963</v>
      </c>
      <c r="G1029" s="244"/>
      <c r="H1029" s="247">
        <v>8.7899999999999991</v>
      </c>
      <c r="I1029" s="248"/>
      <c r="J1029" s="244"/>
      <c r="K1029" s="244"/>
      <c r="L1029" s="249"/>
      <c r="M1029" s="250"/>
      <c r="N1029" s="251"/>
      <c r="O1029" s="251"/>
      <c r="P1029" s="251"/>
      <c r="Q1029" s="251"/>
      <c r="R1029" s="251"/>
      <c r="S1029" s="251"/>
      <c r="T1029" s="252"/>
      <c r="U1029" s="14"/>
      <c r="V1029" s="14"/>
      <c r="W1029" s="14"/>
      <c r="X1029" s="14"/>
      <c r="Y1029" s="14"/>
      <c r="Z1029" s="14"/>
      <c r="AA1029" s="14"/>
      <c r="AB1029" s="14"/>
      <c r="AC1029" s="14"/>
      <c r="AD1029" s="14"/>
      <c r="AE1029" s="14"/>
      <c r="AT1029" s="253" t="s">
        <v>156</v>
      </c>
      <c r="AU1029" s="253" t="s">
        <v>84</v>
      </c>
      <c r="AV1029" s="14" t="s">
        <v>84</v>
      </c>
      <c r="AW1029" s="14" t="s">
        <v>30</v>
      </c>
      <c r="AX1029" s="14" t="s">
        <v>74</v>
      </c>
      <c r="AY1029" s="253" t="s">
        <v>148</v>
      </c>
    </row>
    <row r="1030" s="15" customFormat="1">
      <c r="A1030" s="15"/>
      <c r="B1030" s="254"/>
      <c r="C1030" s="255"/>
      <c r="D1030" s="234" t="s">
        <v>156</v>
      </c>
      <c r="E1030" s="256" t="s">
        <v>1</v>
      </c>
      <c r="F1030" s="257" t="s">
        <v>162</v>
      </c>
      <c r="G1030" s="255"/>
      <c r="H1030" s="258">
        <v>24.079999999999998</v>
      </c>
      <c r="I1030" s="259"/>
      <c r="J1030" s="255"/>
      <c r="K1030" s="255"/>
      <c r="L1030" s="260"/>
      <c r="M1030" s="261"/>
      <c r="N1030" s="262"/>
      <c r="O1030" s="262"/>
      <c r="P1030" s="262"/>
      <c r="Q1030" s="262"/>
      <c r="R1030" s="262"/>
      <c r="S1030" s="262"/>
      <c r="T1030" s="263"/>
      <c r="U1030" s="15"/>
      <c r="V1030" s="15"/>
      <c r="W1030" s="15"/>
      <c r="X1030" s="15"/>
      <c r="Y1030" s="15"/>
      <c r="Z1030" s="15"/>
      <c r="AA1030" s="15"/>
      <c r="AB1030" s="15"/>
      <c r="AC1030" s="15"/>
      <c r="AD1030" s="15"/>
      <c r="AE1030" s="15"/>
      <c r="AT1030" s="264" t="s">
        <v>156</v>
      </c>
      <c r="AU1030" s="264" t="s">
        <v>84</v>
      </c>
      <c r="AV1030" s="15" t="s">
        <v>155</v>
      </c>
      <c r="AW1030" s="15" t="s">
        <v>30</v>
      </c>
      <c r="AX1030" s="15" t="s">
        <v>82</v>
      </c>
      <c r="AY1030" s="264" t="s">
        <v>148</v>
      </c>
    </row>
    <row r="1031" s="2" customFormat="1" ht="21.75" customHeight="1">
      <c r="A1031" s="39"/>
      <c r="B1031" s="40"/>
      <c r="C1031" s="219" t="s">
        <v>668</v>
      </c>
      <c r="D1031" s="219" t="s">
        <v>151</v>
      </c>
      <c r="E1031" s="220" t="s">
        <v>955</v>
      </c>
      <c r="F1031" s="221" t="s">
        <v>956</v>
      </c>
      <c r="G1031" s="222" t="s">
        <v>154</v>
      </c>
      <c r="H1031" s="223">
        <v>10.08</v>
      </c>
      <c r="I1031" s="224"/>
      <c r="J1031" s="225">
        <f>ROUND(I1031*H1031,2)</f>
        <v>0</v>
      </c>
      <c r="K1031" s="221" t="s">
        <v>33</v>
      </c>
      <c r="L1031" s="45"/>
      <c r="M1031" s="226" t="s">
        <v>1</v>
      </c>
      <c r="N1031" s="227" t="s">
        <v>39</v>
      </c>
      <c r="O1031" s="92"/>
      <c r="P1031" s="228">
        <f>O1031*H1031</f>
        <v>0</v>
      </c>
      <c r="Q1031" s="228">
        <v>0</v>
      </c>
      <c r="R1031" s="228">
        <f>Q1031*H1031</f>
        <v>0</v>
      </c>
      <c r="S1031" s="228">
        <v>0</v>
      </c>
      <c r="T1031" s="229">
        <f>S1031*H1031</f>
        <v>0</v>
      </c>
      <c r="U1031" s="39"/>
      <c r="V1031" s="39"/>
      <c r="W1031" s="39"/>
      <c r="X1031" s="39"/>
      <c r="Y1031" s="39"/>
      <c r="Z1031" s="39"/>
      <c r="AA1031" s="39"/>
      <c r="AB1031" s="39"/>
      <c r="AC1031" s="39"/>
      <c r="AD1031" s="39"/>
      <c r="AE1031" s="39"/>
      <c r="AR1031" s="230" t="s">
        <v>218</v>
      </c>
      <c r="AT1031" s="230" t="s">
        <v>151</v>
      </c>
      <c r="AU1031" s="230" t="s">
        <v>84</v>
      </c>
      <c r="AY1031" s="18" t="s">
        <v>148</v>
      </c>
      <c r="BE1031" s="231">
        <f>IF(N1031="základní",J1031,0)</f>
        <v>0</v>
      </c>
      <c r="BF1031" s="231">
        <f>IF(N1031="snížená",J1031,0)</f>
        <v>0</v>
      </c>
      <c r="BG1031" s="231">
        <f>IF(N1031="zákl. přenesená",J1031,0)</f>
        <v>0</v>
      </c>
      <c r="BH1031" s="231">
        <f>IF(N1031="sníž. přenesená",J1031,0)</f>
        <v>0</v>
      </c>
      <c r="BI1031" s="231">
        <f>IF(N1031="nulová",J1031,0)</f>
        <v>0</v>
      </c>
      <c r="BJ1031" s="18" t="s">
        <v>82</v>
      </c>
      <c r="BK1031" s="231">
        <f>ROUND(I1031*H1031,2)</f>
        <v>0</v>
      </c>
      <c r="BL1031" s="18" t="s">
        <v>218</v>
      </c>
      <c r="BM1031" s="230" t="s">
        <v>964</v>
      </c>
    </row>
    <row r="1032" s="2" customFormat="1" ht="24.15" customHeight="1">
      <c r="A1032" s="39"/>
      <c r="B1032" s="40"/>
      <c r="C1032" s="219" t="s">
        <v>965</v>
      </c>
      <c r="D1032" s="219" t="s">
        <v>151</v>
      </c>
      <c r="E1032" s="220" t="s">
        <v>966</v>
      </c>
      <c r="F1032" s="221" t="s">
        <v>967</v>
      </c>
      <c r="G1032" s="222" t="s">
        <v>165</v>
      </c>
      <c r="H1032" s="223">
        <v>8</v>
      </c>
      <c r="I1032" s="224"/>
      <c r="J1032" s="225">
        <f>ROUND(I1032*H1032,2)</f>
        <v>0</v>
      </c>
      <c r="K1032" s="221" t="s">
        <v>33</v>
      </c>
      <c r="L1032" s="45"/>
      <c r="M1032" s="226" t="s">
        <v>1</v>
      </c>
      <c r="N1032" s="227" t="s">
        <v>39</v>
      </c>
      <c r="O1032" s="92"/>
      <c r="P1032" s="228">
        <f>O1032*H1032</f>
        <v>0</v>
      </c>
      <c r="Q1032" s="228">
        <v>3.8000000000000002E-05</v>
      </c>
      <c r="R1032" s="228">
        <f>Q1032*H1032</f>
        <v>0.00030400000000000002</v>
      </c>
      <c r="S1032" s="228">
        <v>0</v>
      </c>
      <c r="T1032" s="229">
        <f>S1032*H1032</f>
        <v>0</v>
      </c>
      <c r="U1032" s="39"/>
      <c r="V1032" s="39"/>
      <c r="W1032" s="39"/>
      <c r="X1032" s="39"/>
      <c r="Y1032" s="39"/>
      <c r="Z1032" s="39"/>
      <c r="AA1032" s="39"/>
      <c r="AB1032" s="39"/>
      <c r="AC1032" s="39"/>
      <c r="AD1032" s="39"/>
      <c r="AE1032" s="39"/>
      <c r="AR1032" s="230" t="s">
        <v>218</v>
      </c>
      <c r="AT1032" s="230" t="s">
        <v>151</v>
      </c>
      <c r="AU1032" s="230" t="s">
        <v>84</v>
      </c>
      <c r="AY1032" s="18" t="s">
        <v>148</v>
      </c>
      <c r="BE1032" s="231">
        <f>IF(N1032="základní",J1032,0)</f>
        <v>0</v>
      </c>
      <c r="BF1032" s="231">
        <f>IF(N1032="snížená",J1032,0)</f>
        <v>0</v>
      </c>
      <c r="BG1032" s="231">
        <f>IF(N1032="zákl. přenesená",J1032,0)</f>
        <v>0</v>
      </c>
      <c r="BH1032" s="231">
        <f>IF(N1032="sníž. přenesená",J1032,0)</f>
        <v>0</v>
      </c>
      <c r="BI1032" s="231">
        <f>IF(N1032="nulová",J1032,0)</f>
        <v>0</v>
      </c>
      <c r="BJ1032" s="18" t="s">
        <v>82</v>
      </c>
      <c r="BK1032" s="231">
        <f>ROUND(I1032*H1032,2)</f>
        <v>0</v>
      </c>
      <c r="BL1032" s="18" t="s">
        <v>218</v>
      </c>
      <c r="BM1032" s="230" t="s">
        <v>968</v>
      </c>
    </row>
    <row r="1033" s="14" customFormat="1">
      <c r="A1033" s="14"/>
      <c r="B1033" s="243"/>
      <c r="C1033" s="244"/>
      <c r="D1033" s="234" t="s">
        <v>156</v>
      </c>
      <c r="E1033" s="245" t="s">
        <v>1</v>
      </c>
      <c r="F1033" s="246" t="s">
        <v>969</v>
      </c>
      <c r="G1033" s="244"/>
      <c r="H1033" s="247">
        <v>8</v>
      </c>
      <c r="I1033" s="248"/>
      <c r="J1033" s="244"/>
      <c r="K1033" s="244"/>
      <c r="L1033" s="249"/>
      <c r="M1033" s="250"/>
      <c r="N1033" s="251"/>
      <c r="O1033" s="251"/>
      <c r="P1033" s="251"/>
      <c r="Q1033" s="251"/>
      <c r="R1033" s="251"/>
      <c r="S1033" s="251"/>
      <c r="T1033" s="252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3" t="s">
        <v>156</v>
      </c>
      <c r="AU1033" s="253" t="s">
        <v>84</v>
      </c>
      <c r="AV1033" s="14" t="s">
        <v>84</v>
      </c>
      <c r="AW1033" s="14" t="s">
        <v>30</v>
      </c>
      <c r="AX1033" s="14" t="s">
        <v>74</v>
      </c>
      <c r="AY1033" s="253" t="s">
        <v>148</v>
      </c>
    </row>
    <row r="1034" s="15" customFormat="1">
      <c r="A1034" s="15"/>
      <c r="B1034" s="254"/>
      <c r="C1034" s="255"/>
      <c r="D1034" s="234" t="s">
        <v>156</v>
      </c>
      <c r="E1034" s="256" t="s">
        <v>1</v>
      </c>
      <c r="F1034" s="257" t="s">
        <v>162</v>
      </c>
      <c r="G1034" s="255"/>
      <c r="H1034" s="258">
        <v>8</v>
      </c>
      <c r="I1034" s="259"/>
      <c r="J1034" s="255"/>
      <c r="K1034" s="255"/>
      <c r="L1034" s="260"/>
      <c r="M1034" s="261"/>
      <c r="N1034" s="262"/>
      <c r="O1034" s="262"/>
      <c r="P1034" s="262"/>
      <c r="Q1034" s="262"/>
      <c r="R1034" s="262"/>
      <c r="S1034" s="262"/>
      <c r="T1034" s="263"/>
      <c r="U1034" s="15"/>
      <c r="V1034" s="15"/>
      <c r="W1034" s="15"/>
      <c r="X1034" s="15"/>
      <c r="Y1034" s="15"/>
      <c r="Z1034" s="15"/>
      <c r="AA1034" s="15"/>
      <c r="AB1034" s="15"/>
      <c r="AC1034" s="15"/>
      <c r="AD1034" s="15"/>
      <c r="AE1034" s="15"/>
      <c r="AT1034" s="264" t="s">
        <v>156</v>
      </c>
      <c r="AU1034" s="264" t="s">
        <v>84</v>
      </c>
      <c r="AV1034" s="15" t="s">
        <v>155</v>
      </c>
      <c r="AW1034" s="15" t="s">
        <v>30</v>
      </c>
      <c r="AX1034" s="15" t="s">
        <v>82</v>
      </c>
      <c r="AY1034" s="264" t="s">
        <v>148</v>
      </c>
    </row>
    <row r="1035" s="2" customFormat="1" ht="24.15" customHeight="1">
      <c r="A1035" s="39"/>
      <c r="B1035" s="40"/>
      <c r="C1035" s="276" t="s">
        <v>674</v>
      </c>
      <c r="D1035" s="276" t="s">
        <v>183</v>
      </c>
      <c r="E1035" s="277" t="s">
        <v>970</v>
      </c>
      <c r="F1035" s="278" t="s">
        <v>971</v>
      </c>
      <c r="G1035" s="279" t="s">
        <v>165</v>
      </c>
      <c r="H1035" s="280">
        <v>8</v>
      </c>
      <c r="I1035" s="281"/>
      <c r="J1035" s="282">
        <f>ROUND(I1035*H1035,2)</f>
        <v>0</v>
      </c>
      <c r="K1035" s="278" t="s">
        <v>33</v>
      </c>
      <c r="L1035" s="283"/>
      <c r="M1035" s="284" t="s">
        <v>1</v>
      </c>
      <c r="N1035" s="285" t="s">
        <v>39</v>
      </c>
      <c r="O1035" s="92"/>
      <c r="P1035" s="228">
        <f>O1035*H1035</f>
        <v>0</v>
      </c>
      <c r="Q1035" s="228">
        <v>0.0025000000000000001</v>
      </c>
      <c r="R1035" s="228">
        <f>Q1035*H1035</f>
        <v>0.02</v>
      </c>
      <c r="S1035" s="228">
        <v>0</v>
      </c>
      <c r="T1035" s="229">
        <f>S1035*H1035</f>
        <v>0</v>
      </c>
      <c r="U1035" s="39"/>
      <c r="V1035" s="39"/>
      <c r="W1035" s="39"/>
      <c r="X1035" s="39"/>
      <c r="Y1035" s="39"/>
      <c r="Z1035" s="39"/>
      <c r="AA1035" s="39"/>
      <c r="AB1035" s="39"/>
      <c r="AC1035" s="39"/>
      <c r="AD1035" s="39"/>
      <c r="AE1035" s="39"/>
      <c r="AR1035" s="230" t="s">
        <v>280</v>
      </c>
      <c r="AT1035" s="230" t="s">
        <v>183</v>
      </c>
      <c r="AU1035" s="230" t="s">
        <v>84</v>
      </c>
      <c r="AY1035" s="18" t="s">
        <v>148</v>
      </c>
      <c r="BE1035" s="231">
        <f>IF(N1035="základní",J1035,0)</f>
        <v>0</v>
      </c>
      <c r="BF1035" s="231">
        <f>IF(N1035="snížená",J1035,0)</f>
        <v>0</v>
      </c>
      <c r="BG1035" s="231">
        <f>IF(N1035="zákl. přenesená",J1035,0)</f>
        <v>0</v>
      </c>
      <c r="BH1035" s="231">
        <f>IF(N1035="sníž. přenesená",J1035,0)</f>
        <v>0</v>
      </c>
      <c r="BI1035" s="231">
        <f>IF(N1035="nulová",J1035,0)</f>
        <v>0</v>
      </c>
      <c r="BJ1035" s="18" t="s">
        <v>82</v>
      </c>
      <c r="BK1035" s="231">
        <f>ROUND(I1035*H1035,2)</f>
        <v>0</v>
      </c>
      <c r="BL1035" s="18" t="s">
        <v>218</v>
      </c>
      <c r="BM1035" s="230" t="s">
        <v>972</v>
      </c>
    </row>
    <row r="1036" s="2" customFormat="1" ht="33" customHeight="1">
      <c r="A1036" s="39"/>
      <c r="B1036" s="40"/>
      <c r="C1036" s="219" t="s">
        <v>973</v>
      </c>
      <c r="D1036" s="219" t="s">
        <v>151</v>
      </c>
      <c r="E1036" s="220" t="s">
        <v>974</v>
      </c>
      <c r="F1036" s="221" t="s">
        <v>975</v>
      </c>
      <c r="G1036" s="222" t="s">
        <v>165</v>
      </c>
      <c r="H1036" s="223">
        <v>7</v>
      </c>
      <c r="I1036" s="224"/>
      <c r="J1036" s="225">
        <f>ROUND(I1036*H1036,2)</f>
        <v>0</v>
      </c>
      <c r="K1036" s="221" t="s">
        <v>33</v>
      </c>
      <c r="L1036" s="45"/>
      <c r="M1036" s="226" t="s">
        <v>1</v>
      </c>
      <c r="N1036" s="227" t="s">
        <v>39</v>
      </c>
      <c r="O1036" s="92"/>
      <c r="P1036" s="228">
        <f>O1036*H1036</f>
        <v>0</v>
      </c>
      <c r="Q1036" s="228">
        <v>0.00012</v>
      </c>
      <c r="R1036" s="228">
        <f>Q1036*H1036</f>
        <v>0.00084000000000000003</v>
      </c>
      <c r="S1036" s="228">
        <v>0</v>
      </c>
      <c r="T1036" s="229">
        <f>S1036*H1036</f>
        <v>0</v>
      </c>
      <c r="U1036" s="39"/>
      <c r="V1036" s="39"/>
      <c r="W1036" s="39"/>
      <c r="X1036" s="39"/>
      <c r="Y1036" s="39"/>
      <c r="Z1036" s="39"/>
      <c r="AA1036" s="39"/>
      <c r="AB1036" s="39"/>
      <c r="AC1036" s="39"/>
      <c r="AD1036" s="39"/>
      <c r="AE1036" s="39"/>
      <c r="AR1036" s="230" t="s">
        <v>218</v>
      </c>
      <c r="AT1036" s="230" t="s">
        <v>151</v>
      </c>
      <c r="AU1036" s="230" t="s">
        <v>84</v>
      </c>
      <c r="AY1036" s="18" t="s">
        <v>148</v>
      </c>
      <c r="BE1036" s="231">
        <f>IF(N1036="základní",J1036,0)</f>
        <v>0</v>
      </c>
      <c r="BF1036" s="231">
        <f>IF(N1036="snížená",J1036,0)</f>
        <v>0</v>
      </c>
      <c r="BG1036" s="231">
        <f>IF(N1036="zákl. přenesená",J1036,0)</f>
        <v>0</v>
      </c>
      <c r="BH1036" s="231">
        <f>IF(N1036="sníž. přenesená",J1036,0)</f>
        <v>0</v>
      </c>
      <c r="BI1036" s="231">
        <f>IF(N1036="nulová",J1036,0)</f>
        <v>0</v>
      </c>
      <c r="BJ1036" s="18" t="s">
        <v>82</v>
      </c>
      <c r="BK1036" s="231">
        <f>ROUND(I1036*H1036,2)</f>
        <v>0</v>
      </c>
      <c r="BL1036" s="18" t="s">
        <v>218</v>
      </c>
      <c r="BM1036" s="230" t="s">
        <v>976</v>
      </c>
    </row>
    <row r="1037" s="14" customFormat="1">
      <c r="A1037" s="14"/>
      <c r="B1037" s="243"/>
      <c r="C1037" s="244"/>
      <c r="D1037" s="234" t="s">
        <v>156</v>
      </c>
      <c r="E1037" s="245" t="s">
        <v>1</v>
      </c>
      <c r="F1037" s="246" t="s">
        <v>977</v>
      </c>
      <c r="G1037" s="244"/>
      <c r="H1037" s="247">
        <v>7</v>
      </c>
      <c r="I1037" s="248"/>
      <c r="J1037" s="244"/>
      <c r="K1037" s="244"/>
      <c r="L1037" s="249"/>
      <c r="M1037" s="250"/>
      <c r="N1037" s="251"/>
      <c r="O1037" s="251"/>
      <c r="P1037" s="251"/>
      <c r="Q1037" s="251"/>
      <c r="R1037" s="251"/>
      <c r="S1037" s="251"/>
      <c r="T1037" s="252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53" t="s">
        <v>156</v>
      </c>
      <c r="AU1037" s="253" t="s">
        <v>84</v>
      </c>
      <c r="AV1037" s="14" t="s">
        <v>84</v>
      </c>
      <c r="AW1037" s="14" t="s">
        <v>30</v>
      </c>
      <c r="AX1037" s="14" t="s">
        <v>74</v>
      </c>
      <c r="AY1037" s="253" t="s">
        <v>148</v>
      </c>
    </row>
    <row r="1038" s="15" customFormat="1">
      <c r="A1038" s="15"/>
      <c r="B1038" s="254"/>
      <c r="C1038" s="255"/>
      <c r="D1038" s="234" t="s">
        <v>156</v>
      </c>
      <c r="E1038" s="256" t="s">
        <v>1</v>
      </c>
      <c r="F1038" s="257" t="s">
        <v>162</v>
      </c>
      <c r="G1038" s="255"/>
      <c r="H1038" s="258">
        <v>7</v>
      </c>
      <c r="I1038" s="259"/>
      <c r="J1038" s="255"/>
      <c r="K1038" s="255"/>
      <c r="L1038" s="260"/>
      <c r="M1038" s="261"/>
      <c r="N1038" s="262"/>
      <c r="O1038" s="262"/>
      <c r="P1038" s="262"/>
      <c r="Q1038" s="262"/>
      <c r="R1038" s="262"/>
      <c r="S1038" s="262"/>
      <c r="T1038" s="263"/>
      <c r="U1038" s="15"/>
      <c r="V1038" s="15"/>
      <c r="W1038" s="15"/>
      <c r="X1038" s="15"/>
      <c r="Y1038" s="15"/>
      <c r="Z1038" s="15"/>
      <c r="AA1038" s="15"/>
      <c r="AB1038" s="15"/>
      <c r="AC1038" s="15"/>
      <c r="AD1038" s="15"/>
      <c r="AE1038" s="15"/>
      <c r="AT1038" s="264" t="s">
        <v>156</v>
      </c>
      <c r="AU1038" s="264" t="s">
        <v>84</v>
      </c>
      <c r="AV1038" s="15" t="s">
        <v>155</v>
      </c>
      <c r="AW1038" s="15" t="s">
        <v>30</v>
      </c>
      <c r="AX1038" s="15" t="s">
        <v>82</v>
      </c>
      <c r="AY1038" s="264" t="s">
        <v>148</v>
      </c>
    </row>
    <row r="1039" s="2" customFormat="1" ht="24.15" customHeight="1">
      <c r="A1039" s="39"/>
      <c r="B1039" s="40"/>
      <c r="C1039" s="276" t="s">
        <v>679</v>
      </c>
      <c r="D1039" s="276" t="s">
        <v>183</v>
      </c>
      <c r="E1039" s="277" t="s">
        <v>978</v>
      </c>
      <c r="F1039" s="278" t="s">
        <v>979</v>
      </c>
      <c r="G1039" s="279" t="s">
        <v>165</v>
      </c>
      <c r="H1039" s="280">
        <v>7</v>
      </c>
      <c r="I1039" s="281"/>
      <c r="J1039" s="282">
        <f>ROUND(I1039*H1039,2)</f>
        <v>0</v>
      </c>
      <c r="K1039" s="278" t="s">
        <v>33</v>
      </c>
      <c r="L1039" s="283"/>
      <c r="M1039" s="284" t="s">
        <v>1</v>
      </c>
      <c r="N1039" s="285" t="s">
        <v>39</v>
      </c>
      <c r="O1039" s="92"/>
      <c r="P1039" s="228">
        <f>O1039*H1039</f>
        <v>0</v>
      </c>
      <c r="Q1039" s="228">
        <v>0.0044999999999999997</v>
      </c>
      <c r="R1039" s="228">
        <f>Q1039*H1039</f>
        <v>0.0315</v>
      </c>
      <c r="S1039" s="228">
        <v>0</v>
      </c>
      <c r="T1039" s="229">
        <f>S1039*H1039</f>
        <v>0</v>
      </c>
      <c r="U1039" s="39"/>
      <c r="V1039" s="39"/>
      <c r="W1039" s="39"/>
      <c r="X1039" s="39"/>
      <c r="Y1039" s="39"/>
      <c r="Z1039" s="39"/>
      <c r="AA1039" s="39"/>
      <c r="AB1039" s="39"/>
      <c r="AC1039" s="39"/>
      <c r="AD1039" s="39"/>
      <c r="AE1039" s="39"/>
      <c r="AR1039" s="230" t="s">
        <v>280</v>
      </c>
      <c r="AT1039" s="230" t="s">
        <v>183</v>
      </c>
      <c r="AU1039" s="230" t="s">
        <v>84</v>
      </c>
      <c r="AY1039" s="18" t="s">
        <v>148</v>
      </c>
      <c r="BE1039" s="231">
        <f>IF(N1039="základní",J1039,0)</f>
        <v>0</v>
      </c>
      <c r="BF1039" s="231">
        <f>IF(N1039="snížená",J1039,0)</f>
        <v>0</v>
      </c>
      <c r="BG1039" s="231">
        <f>IF(N1039="zákl. přenesená",J1039,0)</f>
        <v>0</v>
      </c>
      <c r="BH1039" s="231">
        <f>IF(N1039="sníž. přenesená",J1039,0)</f>
        <v>0</v>
      </c>
      <c r="BI1039" s="231">
        <f>IF(N1039="nulová",J1039,0)</f>
        <v>0</v>
      </c>
      <c r="BJ1039" s="18" t="s">
        <v>82</v>
      </c>
      <c r="BK1039" s="231">
        <f>ROUND(I1039*H1039,2)</f>
        <v>0</v>
      </c>
      <c r="BL1039" s="18" t="s">
        <v>218</v>
      </c>
      <c r="BM1039" s="230" t="s">
        <v>980</v>
      </c>
    </row>
    <row r="1040" s="2" customFormat="1" ht="24.15" customHeight="1">
      <c r="A1040" s="39"/>
      <c r="B1040" s="40"/>
      <c r="C1040" s="219" t="s">
        <v>981</v>
      </c>
      <c r="D1040" s="219" t="s">
        <v>151</v>
      </c>
      <c r="E1040" s="220" t="s">
        <v>982</v>
      </c>
      <c r="F1040" s="221" t="s">
        <v>983</v>
      </c>
      <c r="G1040" s="222" t="s">
        <v>154</v>
      </c>
      <c r="H1040" s="223">
        <v>36.563000000000002</v>
      </c>
      <c r="I1040" s="224"/>
      <c r="J1040" s="225">
        <f>ROUND(I1040*H1040,2)</f>
        <v>0</v>
      </c>
      <c r="K1040" s="221" t="s">
        <v>33</v>
      </c>
      <c r="L1040" s="45"/>
      <c r="M1040" s="226" t="s">
        <v>1</v>
      </c>
      <c r="N1040" s="227" t="s">
        <v>39</v>
      </c>
      <c r="O1040" s="92"/>
      <c r="P1040" s="228">
        <f>O1040*H1040</f>
        <v>0</v>
      </c>
      <c r="Q1040" s="228">
        <v>0.017096099999999999</v>
      </c>
      <c r="R1040" s="228">
        <f>Q1040*H1040</f>
        <v>0.62508470430000007</v>
      </c>
      <c r="S1040" s="228">
        <v>0</v>
      </c>
      <c r="T1040" s="229">
        <f>S1040*H1040</f>
        <v>0</v>
      </c>
      <c r="U1040" s="39"/>
      <c r="V1040" s="39"/>
      <c r="W1040" s="39"/>
      <c r="X1040" s="39"/>
      <c r="Y1040" s="39"/>
      <c r="Z1040" s="39"/>
      <c r="AA1040" s="39"/>
      <c r="AB1040" s="39"/>
      <c r="AC1040" s="39"/>
      <c r="AD1040" s="39"/>
      <c r="AE1040" s="39"/>
      <c r="AR1040" s="230" t="s">
        <v>218</v>
      </c>
      <c r="AT1040" s="230" t="s">
        <v>151</v>
      </c>
      <c r="AU1040" s="230" t="s">
        <v>84</v>
      </c>
      <c r="AY1040" s="18" t="s">
        <v>148</v>
      </c>
      <c r="BE1040" s="231">
        <f>IF(N1040="základní",J1040,0)</f>
        <v>0</v>
      </c>
      <c r="BF1040" s="231">
        <f>IF(N1040="snížená",J1040,0)</f>
        <v>0</v>
      </c>
      <c r="BG1040" s="231">
        <f>IF(N1040="zákl. přenesená",J1040,0)</f>
        <v>0</v>
      </c>
      <c r="BH1040" s="231">
        <f>IF(N1040="sníž. přenesená",J1040,0)</f>
        <v>0</v>
      </c>
      <c r="BI1040" s="231">
        <f>IF(N1040="nulová",J1040,0)</f>
        <v>0</v>
      </c>
      <c r="BJ1040" s="18" t="s">
        <v>82</v>
      </c>
      <c r="BK1040" s="231">
        <f>ROUND(I1040*H1040,2)</f>
        <v>0</v>
      </c>
      <c r="BL1040" s="18" t="s">
        <v>218</v>
      </c>
      <c r="BM1040" s="230" t="s">
        <v>984</v>
      </c>
    </row>
    <row r="1041" s="13" customFormat="1">
      <c r="A1041" s="13"/>
      <c r="B1041" s="232"/>
      <c r="C1041" s="233"/>
      <c r="D1041" s="234" t="s">
        <v>156</v>
      </c>
      <c r="E1041" s="235" t="s">
        <v>1</v>
      </c>
      <c r="F1041" s="236" t="s">
        <v>985</v>
      </c>
      <c r="G1041" s="233"/>
      <c r="H1041" s="235" t="s">
        <v>1</v>
      </c>
      <c r="I1041" s="237"/>
      <c r="J1041" s="233"/>
      <c r="K1041" s="233"/>
      <c r="L1041" s="238"/>
      <c r="M1041" s="239"/>
      <c r="N1041" s="240"/>
      <c r="O1041" s="240"/>
      <c r="P1041" s="240"/>
      <c r="Q1041" s="240"/>
      <c r="R1041" s="240"/>
      <c r="S1041" s="240"/>
      <c r="T1041" s="241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42" t="s">
        <v>156</v>
      </c>
      <c r="AU1041" s="242" t="s">
        <v>84</v>
      </c>
      <c r="AV1041" s="13" t="s">
        <v>82</v>
      </c>
      <c r="AW1041" s="13" t="s">
        <v>30</v>
      </c>
      <c r="AX1041" s="13" t="s">
        <v>74</v>
      </c>
      <c r="AY1041" s="242" t="s">
        <v>148</v>
      </c>
    </row>
    <row r="1042" s="13" customFormat="1">
      <c r="A1042" s="13"/>
      <c r="B1042" s="232"/>
      <c r="C1042" s="233"/>
      <c r="D1042" s="234" t="s">
        <v>156</v>
      </c>
      <c r="E1042" s="235" t="s">
        <v>1</v>
      </c>
      <c r="F1042" s="236" t="s">
        <v>986</v>
      </c>
      <c r="G1042" s="233"/>
      <c r="H1042" s="235" t="s">
        <v>1</v>
      </c>
      <c r="I1042" s="237"/>
      <c r="J1042" s="233"/>
      <c r="K1042" s="233"/>
      <c r="L1042" s="238"/>
      <c r="M1042" s="239"/>
      <c r="N1042" s="240"/>
      <c r="O1042" s="240"/>
      <c r="P1042" s="240"/>
      <c r="Q1042" s="240"/>
      <c r="R1042" s="240"/>
      <c r="S1042" s="240"/>
      <c r="T1042" s="241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42" t="s">
        <v>156</v>
      </c>
      <c r="AU1042" s="242" t="s">
        <v>84</v>
      </c>
      <c r="AV1042" s="13" t="s">
        <v>82</v>
      </c>
      <c r="AW1042" s="13" t="s">
        <v>30</v>
      </c>
      <c r="AX1042" s="13" t="s">
        <v>74</v>
      </c>
      <c r="AY1042" s="242" t="s">
        <v>148</v>
      </c>
    </row>
    <row r="1043" s="14" customFormat="1">
      <c r="A1043" s="14"/>
      <c r="B1043" s="243"/>
      <c r="C1043" s="244"/>
      <c r="D1043" s="234" t="s">
        <v>156</v>
      </c>
      <c r="E1043" s="245" t="s">
        <v>1</v>
      </c>
      <c r="F1043" s="246" t="s">
        <v>987</v>
      </c>
      <c r="G1043" s="244"/>
      <c r="H1043" s="247">
        <v>7.6050000000000004</v>
      </c>
      <c r="I1043" s="248"/>
      <c r="J1043" s="244"/>
      <c r="K1043" s="244"/>
      <c r="L1043" s="249"/>
      <c r="M1043" s="250"/>
      <c r="N1043" s="251"/>
      <c r="O1043" s="251"/>
      <c r="P1043" s="251"/>
      <c r="Q1043" s="251"/>
      <c r="R1043" s="251"/>
      <c r="S1043" s="251"/>
      <c r="T1043" s="252"/>
      <c r="U1043" s="14"/>
      <c r="V1043" s="14"/>
      <c r="W1043" s="14"/>
      <c r="X1043" s="14"/>
      <c r="Y1043" s="14"/>
      <c r="Z1043" s="14"/>
      <c r="AA1043" s="14"/>
      <c r="AB1043" s="14"/>
      <c r="AC1043" s="14"/>
      <c r="AD1043" s="14"/>
      <c r="AE1043" s="14"/>
      <c r="AT1043" s="253" t="s">
        <v>156</v>
      </c>
      <c r="AU1043" s="253" t="s">
        <v>84</v>
      </c>
      <c r="AV1043" s="14" t="s">
        <v>84</v>
      </c>
      <c r="AW1043" s="14" t="s">
        <v>30</v>
      </c>
      <c r="AX1043" s="14" t="s">
        <v>74</v>
      </c>
      <c r="AY1043" s="253" t="s">
        <v>148</v>
      </c>
    </row>
    <row r="1044" s="14" customFormat="1">
      <c r="A1044" s="14"/>
      <c r="B1044" s="243"/>
      <c r="C1044" s="244"/>
      <c r="D1044" s="234" t="s">
        <v>156</v>
      </c>
      <c r="E1044" s="245" t="s">
        <v>1</v>
      </c>
      <c r="F1044" s="246" t="s">
        <v>988</v>
      </c>
      <c r="G1044" s="244"/>
      <c r="H1044" s="247">
        <v>14.039999999999999</v>
      </c>
      <c r="I1044" s="248"/>
      <c r="J1044" s="244"/>
      <c r="K1044" s="244"/>
      <c r="L1044" s="249"/>
      <c r="M1044" s="250"/>
      <c r="N1044" s="251"/>
      <c r="O1044" s="251"/>
      <c r="P1044" s="251"/>
      <c r="Q1044" s="251"/>
      <c r="R1044" s="251"/>
      <c r="S1044" s="251"/>
      <c r="T1044" s="252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53" t="s">
        <v>156</v>
      </c>
      <c r="AU1044" s="253" t="s">
        <v>84</v>
      </c>
      <c r="AV1044" s="14" t="s">
        <v>84</v>
      </c>
      <c r="AW1044" s="14" t="s">
        <v>30</v>
      </c>
      <c r="AX1044" s="14" t="s">
        <v>74</v>
      </c>
      <c r="AY1044" s="253" t="s">
        <v>148</v>
      </c>
    </row>
    <row r="1045" s="14" customFormat="1">
      <c r="A1045" s="14"/>
      <c r="B1045" s="243"/>
      <c r="C1045" s="244"/>
      <c r="D1045" s="234" t="s">
        <v>156</v>
      </c>
      <c r="E1045" s="245" t="s">
        <v>1</v>
      </c>
      <c r="F1045" s="246" t="s">
        <v>989</v>
      </c>
      <c r="G1045" s="244"/>
      <c r="H1045" s="247">
        <v>14.917999999999999</v>
      </c>
      <c r="I1045" s="248"/>
      <c r="J1045" s="244"/>
      <c r="K1045" s="244"/>
      <c r="L1045" s="249"/>
      <c r="M1045" s="250"/>
      <c r="N1045" s="251"/>
      <c r="O1045" s="251"/>
      <c r="P1045" s="251"/>
      <c r="Q1045" s="251"/>
      <c r="R1045" s="251"/>
      <c r="S1045" s="251"/>
      <c r="T1045" s="252"/>
      <c r="U1045" s="14"/>
      <c r="V1045" s="14"/>
      <c r="W1045" s="14"/>
      <c r="X1045" s="14"/>
      <c r="Y1045" s="14"/>
      <c r="Z1045" s="14"/>
      <c r="AA1045" s="14"/>
      <c r="AB1045" s="14"/>
      <c r="AC1045" s="14"/>
      <c r="AD1045" s="14"/>
      <c r="AE1045" s="14"/>
      <c r="AT1045" s="253" t="s">
        <v>156</v>
      </c>
      <c r="AU1045" s="253" t="s">
        <v>84</v>
      </c>
      <c r="AV1045" s="14" t="s">
        <v>84</v>
      </c>
      <c r="AW1045" s="14" t="s">
        <v>30</v>
      </c>
      <c r="AX1045" s="14" t="s">
        <v>74</v>
      </c>
      <c r="AY1045" s="253" t="s">
        <v>148</v>
      </c>
    </row>
    <row r="1046" s="15" customFormat="1">
      <c r="A1046" s="15"/>
      <c r="B1046" s="254"/>
      <c r="C1046" s="255"/>
      <c r="D1046" s="234" t="s">
        <v>156</v>
      </c>
      <c r="E1046" s="256" t="s">
        <v>1</v>
      </c>
      <c r="F1046" s="257" t="s">
        <v>162</v>
      </c>
      <c r="G1046" s="255"/>
      <c r="H1046" s="258">
        <v>36.563000000000002</v>
      </c>
      <c r="I1046" s="259"/>
      <c r="J1046" s="255"/>
      <c r="K1046" s="255"/>
      <c r="L1046" s="260"/>
      <c r="M1046" s="261"/>
      <c r="N1046" s="262"/>
      <c r="O1046" s="262"/>
      <c r="P1046" s="262"/>
      <c r="Q1046" s="262"/>
      <c r="R1046" s="262"/>
      <c r="S1046" s="262"/>
      <c r="T1046" s="263"/>
      <c r="U1046" s="15"/>
      <c r="V1046" s="15"/>
      <c r="W1046" s="15"/>
      <c r="X1046" s="15"/>
      <c r="Y1046" s="15"/>
      <c r="Z1046" s="15"/>
      <c r="AA1046" s="15"/>
      <c r="AB1046" s="15"/>
      <c r="AC1046" s="15"/>
      <c r="AD1046" s="15"/>
      <c r="AE1046" s="15"/>
      <c r="AT1046" s="264" t="s">
        <v>156</v>
      </c>
      <c r="AU1046" s="264" t="s">
        <v>84</v>
      </c>
      <c r="AV1046" s="15" t="s">
        <v>155</v>
      </c>
      <c r="AW1046" s="15" t="s">
        <v>30</v>
      </c>
      <c r="AX1046" s="15" t="s">
        <v>82</v>
      </c>
      <c r="AY1046" s="264" t="s">
        <v>148</v>
      </c>
    </row>
    <row r="1047" s="2" customFormat="1" ht="33" customHeight="1">
      <c r="A1047" s="39"/>
      <c r="B1047" s="40"/>
      <c r="C1047" s="219" t="s">
        <v>682</v>
      </c>
      <c r="D1047" s="219" t="s">
        <v>151</v>
      </c>
      <c r="E1047" s="220" t="s">
        <v>990</v>
      </c>
      <c r="F1047" s="221" t="s">
        <v>991</v>
      </c>
      <c r="G1047" s="222" t="s">
        <v>165</v>
      </c>
      <c r="H1047" s="223">
        <v>16</v>
      </c>
      <c r="I1047" s="224"/>
      <c r="J1047" s="225">
        <f>ROUND(I1047*H1047,2)</f>
        <v>0</v>
      </c>
      <c r="K1047" s="221" t="s">
        <v>33</v>
      </c>
      <c r="L1047" s="45"/>
      <c r="M1047" s="226" t="s">
        <v>1</v>
      </c>
      <c r="N1047" s="227" t="s">
        <v>39</v>
      </c>
      <c r="O1047" s="92"/>
      <c r="P1047" s="228">
        <f>O1047*H1047</f>
        <v>0</v>
      </c>
      <c r="Q1047" s="228">
        <v>0.025737530000000002</v>
      </c>
      <c r="R1047" s="228">
        <f>Q1047*H1047</f>
        <v>0.41180048000000002</v>
      </c>
      <c r="S1047" s="228">
        <v>0</v>
      </c>
      <c r="T1047" s="229">
        <f>S1047*H1047</f>
        <v>0</v>
      </c>
      <c r="U1047" s="39"/>
      <c r="V1047" s="39"/>
      <c r="W1047" s="39"/>
      <c r="X1047" s="39"/>
      <c r="Y1047" s="39"/>
      <c r="Z1047" s="39"/>
      <c r="AA1047" s="39"/>
      <c r="AB1047" s="39"/>
      <c r="AC1047" s="39"/>
      <c r="AD1047" s="39"/>
      <c r="AE1047" s="39"/>
      <c r="AR1047" s="230" t="s">
        <v>218</v>
      </c>
      <c r="AT1047" s="230" t="s">
        <v>151</v>
      </c>
      <c r="AU1047" s="230" t="s">
        <v>84</v>
      </c>
      <c r="AY1047" s="18" t="s">
        <v>148</v>
      </c>
      <c r="BE1047" s="231">
        <f>IF(N1047="základní",J1047,0)</f>
        <v>0</v>
      </c>
      <c r="BF1047" s="231">
        <f>IF(N1047="snížená",J1047,0)</f>
        <v>0</v>
      </c>
      <c r="BG1047" s="231">
        <f>IF(N1047="zákl. přenesená",J1047,0)</f>
        <v>0</v>
      </c>
      <c r="BH1047" s="231">
        <f>IF(N1047="sníž. přenesená",J1047,0)</f>
        <v>0</v>
      </c>
      <c r="BI1047" s="231">
        <f>IF(N1047="nulová",J1047,0)</f>
        <v>0</v>
      </c>
      <c r="BJ1047" s="18" t="s">
        <v>82</v>
      </c>
      <c r="BK1047" s="231">
        <f>ROUND(I1047*H1047,2)</f>
        <v>0</v>
      </c>
      <c r="BL1047" s="18" t="s">
        <v>218</v>
      </c>
      <c r="BM1047" s="230" t="s">
        <v>992</v>
      </c>
    </row>
    <row r="1048" s="13" customFormat="1">
      <c r="A1048" s="13"/>
      <c r="B1048" s="232"/>
      <c r="C1048" s="233"/>
      <c r="D1048" s="234" t="s">
        <v>156</v>
      </c>
      <c r="E1048" s="235" t="s">
        <v>1</v>
      </c>
      <c r="F1048" s="236" t="s">
        <v>985</v>
      </c>
      <c r="G1048" s="233"/>
      <c r="H1048" s="235" t="s">
        <v>1</v>
      </c>
      <c r="I1048" s="237"/>
      <c r="J1048" s="233"/>
      <c r="K1048" s="233"/>
      <c r="L1048" s="238"/>
      <c r="M1048" s="239"/>
      <c r="N1048" s="240"/>
      <c r="O1048" s="240"/>
      <c r="P1048" s="240"/>
      <c r="Q1048" s="240"/>
      <c r="R1048" s="240"/>
      <c r="S1048" s="240"/>
      <c r="T1048" s="241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42" t="s">
        <v>156</v>
      </c>
      <c r="AU1048" s="242" t="s">
        <v>84</v>
      </c>
      <c r="AV1048" s="13" t="s">
        <v>82</v>
      </c>
      <c r="AW1048" s="13" t="s">
        <v>30</v>
      </c>
      <c r="AX1048" s="13" t="s">
        <v>74</v>
      </c>
      <c r="AY1048" s="242" t="s">
        <v>148</v>
      </c>
    </row>
    <row r="1049" s="13" customFormat="1">
      <c r="A1049" s="13"/>
      <c r="B1049" s="232"/>
      <c r="C1049" s="233"/>
      <c r="D1049" s="234" t="s">
        <v>156</v>
      </c>
      <c r="E1049" s="235" t="s">
        <v>1</v>
      </c>
      <c r="F1049" s="236" t="s">
        <v>986</v>
      </c>
      <c r="G1049" s="233"/>
      <c r="H1049" s="235" t="s">
        <v>1</v>
      </c>
      <c r="I1049" s="237"/>
      <c r="J1049" s="233"/>
      <c r="K1049" s="233"/>
      <c r="L1049" s="238"/>
      <c r="M1049" s="239"/>
      <c r="N1049" s="240"/>
      <c r="O1049" s="240"/>
      <c r="P1049" s="240"/>
      <c r="Q1049" s="240"/>
      <c r="R1049" s="240"/>
      <c r="S1049" s="240"/>
      <c r="T1049" s="241"/>
      <c r="U1049" s="13"/>
      <c r="V1049" s="13"/>
      <c r="W1049" s="13"/>
      <c r="X1049" s="13"/>
      <c r="Y1049" s="13"/>
      <c r="Z1049" s="13"/>
      <c r="AA1049" s="13"/>
      <c r="AB1049" s="13"/>
      <c r="AC1049" s="13"/>
      <c r="AD1049" s="13"/>
      <c r="AE1049" s="13"/>
      <c r="AT1049" s="242" t="s">
        <v>156</v>
      </c>
      <c r="AU1049" s="242" t="s">
        <v>84</v>
      </c>
      <c r="AV1049" s="13" t="s">
        <v>82</v>
      </c>
      <c r="AW1049" s="13" t="s">
        <v>30</v>
      </c>
      <c r="AX1049" s="13" t="s">
        <v>74</v>
      </c>
      <c r="AY1049" s="242" t="s">
        <v>148</v>
      </c>
    </row>
    <row r="1050" s="14" customFormat="1">
      <c r="A1050" s="14"/>
      <c r="B1050" s="243"/>
      <c r="C1050" s="244"/>
      <c r="D1050" s="234" t="s">
        <v>156</v>
      </c>
      <c r="E1050" s="245" t="s">
        <v>1</v>
      </c>
      <c r="F1050" s="246" t="s">
        <v>993</v>
      </c>
      <c r="G1050" s="244"/>
      <c r="H1050" s="247">
        <v>4</v>
      </c>
      <c r="I1050" s="248"/>
      <c r="J1050" s="244"/>
      <c r="K1050" s="244"/>
      <c r="L1050" s="249"/>
      <c r="M1050" s="250"/>
      <c r="N1050" s="251"/>
      <c r="O1050" s="251"/>
      <c r="P1050" s="251"/>
      <c r="Q1050" s="251"/>
      <c r="R1050" s="251"/>
      <c r="S1050" s="251"/>
      <c r="T1050" s="252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53" t="s">
        <v>156</v>
      </c>
      <c r="AU1050" s="253" t="s">
        <v>84</v>
      </c>
      <c r="AV1050" s="14" t="s">
        <v>84</v>
      </c>
      <c r="AW1050" s="14" t="s">
        <v>30</v>
      </c>
      <c r="AX1050" s="14" t="s">
        <v>74</v>
      </c>
      <c r="AY1050" s="253" t="s">
        <v>148</v>
      </c>
    </row>
    <row r="1051" s="14" customFormat="1">
      <c r="A1051" s="14"/>
      <c r="B1051" s="243"/>
      <c r="C1051" s="244"/>
      <c r="D1051" s="234" t="s">
        <v>156</v>
      </c>
      <c r="E1051" s="245" t="s">
        <v>1</v>
      </c>
      <c r="F1051" s="246" t="s">
        <v>994</v>
      </c>
      <c r="G1051" s="244"/>
      <c r="H1051" s="247">
        <v>6</v>
      </c>
      <c r="I1051" s="248"/>
      <c r="J1051" s="244"/>
      <c r="K1051" s="244"/>
      <c r="L1051" s="249"/>
      <c r="M1051" s="250"/>
      <c r="N1051" s="251"/>
      <c r="O1051" s="251"/>
      <c r="P1051" s="251"/>
      <c r="Q1051" s="251"/>
      <c r="R1051" s="251"/>
      <c r="S1051" s="251"/>
      <c r="T1051" s="252"/>
      <c r="U1051" s="14"/>
      <c r="V1051" s="14"/>
      <c r="W1051" s="14"/>
      <c r="X1051" s="14"/>
      <c r="Y1051" s="14"/>
      <c r="Z1051" s="14"/>
      <c r="AA1051" s="14"/>
      <c r="AB1051" s="14"/>
      <c r="AC1051" s="14"/>
      <c r="AD1051" s="14"/>
      <c r="AE1051" s="14"/>
      <c r="AT1051" s="253" t="s">
        <v>156</v>
      </c>
      <c r="AU1051" s="253" t="s">
        <v>84</v>
      </c>
      <c r="AV1051" s="14" t="s">
        <v>84</v>
      </c>
      <c r="AW1051" s="14" t="s">
        <v>30</v>
      </c>
      <c r="AX1051" s="14" t="s">
        <v>74</v>
      </c>
      <c r="AY1051" s="253" t="s">
        <v>148</v>
      </c>
    </row>
    <row r="1052" s="14" customFormat="1">
      <c r="A1052" s="14"/>
      <c r="B1052" s="243"/>
      <c r="C1052" s="244"/>
      <c r="D1052" s="234" t="s">
        <v>156</v>
      </c>
      <c r="E1052" s="245" t="s">
        <v>1</v>
      </c>
      <c r="F1052" s="246" t="s">
        <v>995</v>
      </c>
      <c r="G1052" s="244"/>
      <c r="H1052" s="247">
        <v>6</v>
      </c>
      <c r="I1052" s="248"/>
      <c r="J1052" s="244"/>
      <c r="K1052" s="244"/>
      <c r="L1052" s="249"/>
      <c r="M1052" s="250"/>
      <c r="N1052" s="251"/>
      <c r="O1052" s="251"/>
      <c r="P1052" s="251"/>
      <c r="Q1052" s="251"/>
      <c r="R1052" s="251"/>
      <c r="S1052" s="251"/>
      <c r="T1052" s="252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53" t="s">
        <v>156</v>
      </c>
      <c r="AU1052" s="253" t="s">
        <v>84</v>
      </c>
      <c r="AV1052" s="14" t="s">
        <v>84</v>
      </c>
      <c r="AW1052" s="14" t="s">
        <v>30</v>
      </c>
      <c r="AX1052" s="14" t="s">
        <v>74</v>
      </c>
      <c r="AY1052" s="253" t="s">
        <v>148</v>
      </c>
    </row>
    <row r="1053" s="15" customFormat="1">
      <c r="A1053" s="15"/>
      <c r="B1053" s="254"/>
      <c r="C1053" s="255"/>
      <c r="D1053" s="234" t="s">
        <v>156</v>
      </c>
      <c r="E1053" s="256" t="s">
        <v>1</v>
      </c>
      <c r="F1053" s="257" t="s">
        <v>162</v>
      </c>
      <c r="G1053" s="255"/>
      <c r="H1053" s="258">
        <v>16</v>
      </c>
      <c r="I1053" s="259"/>
      <c r="J1053" s="255"/>
      <c r="K1053" s="255"/>
      <c r="L1053" s="260"/>
      <c r="M1053" s="261"/>
      <c r="N1053" s="262"/>
      <c r="O1053" s="262"/>
      <c r="P1053" s="262"/>
      <c r="Q1053" s="262"/>
      <c r="R1053" s="262"/>
      <c r="S1053" s="262"/>
      <c r="T1053" s="263"/>
      <c r="U1053" s="15"/>
      <c r="V1053" s="15"/>
      <c r="W1053" s="15"/>
      <c r="X1053" s="15"/>
      <c r="Y1053" s="15"/>
      <c r="Z1053" s="15"/>
      <c r="AA1053" s="15"/>
      <c r="AB1053" s="15"/>
      <c r="AC1053" s="15"/>
      <c r="AD1053" s="15"/>
      <c r="AE1053" s="15"/>
      <c r="AT1053" s="264" t="s">
        <v>156</v>
      </c>
      <c r="AU1053" s="264" t="s">
        <v>84</v>
      </c>
      <c r="AV1053" s="15" t="s">
        <v>155</v>
      </c>
      <c r="AW1053" s="15" t="s">
        <v>30</v>
      </c>
      <c r="AX1053" s="15" t="s">
        <v>82</v>
      </c>
      <c r="AY1053" s="264" t="s">
        <v>148</v>
      </c>
    </row>
    <row r="1054" s="2" customFormat="1" ht="21.75" customHeight="1">
      <c r="A1054" s="39"/>
      <c r="B1054" s="40"/>
      <c r="C1054" s="219" t="s">
        <v>996</v>
      </c>
      <c r="D1054" s="219" t="s">
        <v>151</v>
      </c>
      <c r="E1054" s="220" t="s">
        <v>997</v>
      </c>
      <c r="F1054" s="221" t="s">
        <v>998</v>
      </c>
      <c r="G1054" s="222" t="s">
        <v>295</v>
      </c>
      <c r="H1054" s="223">
        <v>53.049999999999997</v>
      </c>
      <c r="I1054" s="224"/>
      <c r="J1054" s="225">
        <f>ROUND(I1054*H1054,2)</f>
        <v>0</v>
      </c>
      <c r="K1054" s="221" t="s">
        <v>33</v>
      </c>
      <c r="L1054" s="45"/>
      <c r="M1054" s="226" t="s">
        <v>1</v>
      </c>
      <c r="N1054" s="227" t="s">
        <v>39</v>
      </c>
      <c r="O1054" s="92"/>
      <c r="P1054" s="228">
        <f>O1054*H1054</f>
        <v>0</v>
      </c>
      <c r="Q1054" s="228">
        <v>0.014864799999999999</v>
      </c>
      <c r="R1054" s="228">
        <f>Q1054*H1054</f>
        <v>0.78857763999999997</v>
      </c>
      <c r="S1054" s="228">
        <v>0</v>
      </c>
      <c r="T1054" s="229">
        <f>S1054*H1054</f>
        <v>0</v>
      </c>
      <c r="U1054" s="39"/>
      <c r="V1054" s="39"/>
      <c r="W1054" s="39"/>
      <c r="X1054" s="39"/>
      <c r="Y1054" s="39"/>
      <c r="Z1054" s="39"/>
      <c r="AA1054" s="39"/>
      <c r="AB1054" s="39"/>
      <c r="AC1054" s="39"/>
      <c r="AD1054" s="39"/>
      <c r="AE1054" s="39"/>
      <c r="AR1054" s="230" t="s">
        <v>218</v>
      </c>
      <c r="AT1054" s="230" t="s">
        <v>151</v>
      </c>
      <c r="AU1054" s="230" t="s">
        <v>84</v>
      </c>
      <c r="AY1054" s="18" t="s">
        <v>148</v>
      </c>
      <c r="BE1054" s="231">
        <f>IF(N1054="základní",J1054,0)</f>
        <v>0</v>
      </c>
      <c r="BF1054" s="231">
        <f>IF(N1054="snížená",J1054,0)</f>
        <v>0</v>
      </c>
      <c r="BG1054" s="231">
        <f>IF(N1054="zákl. přenesená",J1054,0)</f>
        <v>0</v>
      </c>
      <c r="BH1054" s="231">
        <f>IF(N1054="sníž. přenesená",J1054,0)</f>
        <v>0</v>
      </c>
      <c r="BI1054" s="231">
        <f>IF(N1054="nulová",J1054,0)</f>
        <v>0</v>
      </c>
      <c r="BJ1054" s="18" t="s">
        <v>82</v>
      </c>
      <c r="BK1054" s="231">
        <f>ROUND(I1054*H1054,2)</f>
        <v>0</v>
      </c>
      <c r="BL1054" s="18" t="s">
        <v>218</v>
      </c>
      <c r="BM1054" s="230" t="s">
        <v>999</v>
      </c>
    </row>
    <row r="1055" s="13" customFormat="1">
      <c r="A1055" s="13"/>
      <c r="B1055" s="232"/>
      <c r="C1055" s="233"/>
      <c r="D1055" s="234" t="s">
        <v>156</v>
      </c>
      <c r="E1055" s="235" t="s">
        <v>1</v>
      </c>
      <c r="F1055" s="236" t="s">
        <v>942</v>
      </c>
      <c r="G1055" s="233"/>
      <c r="H1055" s="235" t="s">
        <v>1</v>
      </c>
      <c r="I1055" s="237"/>
      <c r="J1055" s="233"/>
      <c r="K1055" s="233"/>
      <c r="L1055" s="238"/>
      <c r="M1055" s="239"/>
      <c r="N1055" s="240"/>
      <c r="O1055" s="240"/>
      <c r="P1055" s="240"/>
      <c r="Q1055" s="240"/>
      <c r="R1055" s="240"/>
      <c r="S1055" s="240"/>
      <c r="T1055" s="241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42" t="s">
        <v>156</v>
      </c>
      <c r="AU1055" s="242" t="s">
        <v>84</v>
      </c>
      <c r="AV1055" s="13" t="s">
        <v>82</v>
      </c>
      <c r="AW1055" s="13" t="s">
        <v>30</v>
      </c>
      <c r="AX1055" s="13" t="s">
        <v>74</v>
      </c>
      <c r="AY1055" s="242" t="s">
        <v>148</v>
      </c>
    </row>
    <row r="1056" s="13" customFormat="1">
      <c r="A1056" s="13"/>
      <c r="B1056" s="232"/>
      <c r="C1056" s="233"/>
      <c r="D1056" s="234" t="s">
        <v>156</v>
      </c>
      <c r="E1056" s="235" t="s">
        <v>1</v>
      </c>
      <c r="F1056" s="236" t="s">
        <v>1000</v>
      </c>
      <c r="G1056" s="233"/>
      <c r="H1056" s="235" t="s">
        <v>1</v>
      </c>
      <c r="I1056" s="237"/>
      <c r="J1056" s="233"/>
      <c r="K1056" s="233"/>
      <c r="L1056" s="238"/>
      <c r="M1056" s="239"/>
      <c r="N1056" s="240"/>
      <c r="O1056" s="240"/>
      <c r="P1056" s="240"/>
      <c r="Q1056" s="240"/>
      <c r="R1056" s="240"/>
      <c r="S1056" s="240"/>
      <c r="T1056" s="241"/>
      <c r="U1056" s="13"/>
      <c r="V1056" s="13"/>
      <c r="W1056" s="13"/>
      <c r="X1056" s="13"/>
      <c r="Y1056" s="13"/>
      <c r="Z1056" s="13"/>
      <c r="AA1056" s="13"/>
      <c r="AB1056" s="13"/>
      <c r="AC1056" s="13"/>
      <c r="AD1056" s="13"/>
      <c r="AE1056" s="13"/>
      <c r="AT1056" s="242" t="s">
        <v>156</v>
      </c>
      <c r="AU1056" s="242" t="s">
        <v>84</v>
      </c>
      <c r="AV1056" s="13" t="s">
        <v>82</v>
      </c>
      <c r="AW1056" s="13" t="s">
        <v>30</v>
      </c>
      <c r="AX1056" s="13" t="s">
        <v>74</v>
      </c>
      <c r="AY1056" s="242" t="s">
        <v>148</v>
      </c>
    </row>
    <row r="1057" s="14" customFormat="1">
      <c r="A1057" s="14"/>
      <c r="B1057" s="243"/>
      <c r="C1057" s="244"/>
      <c r="D1057" s="234" t="s">
        <v>156</v>
      </c>
      <c r="E1057" s="245" t="s">
        <v>1</v>
      </c>
      <c r="F1057" s="246" t="s">
        <v>1001</v>
      </c>
      <c r="G1057" s="244"/>
      <c r="H1057" s="247">
        <v>53.049999999999997</v>
      </c>
      <c r="I1057" s="248"/>
      <c r="J1057" s="244"/>
      <c r="K1057" s="244"/>
      <c r="L1057" s="249"/>
      <c r="M1057" s="250"/>
      <c r="N1057" s="251"/>
      <c r="O1057" s="251"/>
      <c r="P1057" s="251"/>
      <c r="Q1057" s="251"/>
      <c r="R1057" s="251"/>
      <c r="S1057" s="251"/>
      <c r="T1057" s="252"/>
      <c r="U1057" s="14"/>
      <c r="V1057" s="14"/>
      <c r="W1057" s="14"/>
      <c r="X1057" s="14"/>
      <c r="Y1057" s="14"/>
      <c r="Z1057" s="14"/>
      <c r="AA1057" s="14"/>
      <c r="AB1057" s="14"/>
      <c r="AC1057" s="14"/>
      <c r="AD1057" s="14"/>
      <c r="AE1057" s="14"/>
      <c r="AT1057" s="253" t="s">
        <v>156</v>
      </c>
      <c r="AU1057" s="253" t="s">
        <v>84</v>
      </c>
      <c r="AV1057" s="14" t="s">
        <v>84</v>
      </c>
      <c r="AW1057" s="14" t="s">
        <v>30</v>
      </c>
      <c r="AX1057" s="14" t="s">
        <v>74</v>
      </c>
      <c r="AY1057" s="253" t="s">
        <v>148</v>
      </c>
    </row>
    <row r="1058" s="15" customFormat="1">
      <c r="A1058" s="15"/>
      <c r="B1058" s="254"/>
      <c r="C1058" s="255"/>
      <c r="D1058" s="234" t="s">
        <v>156</v>
      </c>
      <c r="E1058" s="256" t="s">
        <v>1</v>
      </c>
      <c r="F1058" s="257" t="s">
        <v>162</v>
      </c>
      <c r="G1058" s="255"/>
      <c r="H1058" s="258">
        <v>53.049999999999997</v>
      </c>
      <c r="I1058" s="259"/>
      <c r="J1058" s="255"/>
      <c r="K1058" s="255"/>
      <c r="L1058" s="260"/>
      <c r="M1058" s="261"/>
      <c r="N1058" s="262"/>
      <c r="O1058" s="262"/>
      <c r="P1058" s="262"/>
      <c r="Q1058" s="262"/>
      <c r="R1058" s="262"/>
      <c r="S1058" s="262"/>
      <c r="T1058" s="263"/>
      <c r="U1058" s="15"/>
      <c r="V1058" s="15"/>
      <c r="W1058" s="15"/>
      <c r="X1058" s="15"/>
      <c r="Y1058" s="15"/>
      <c r="Z1058" s="15"/>
      <c r="AA1058" s="15"/>
      <c r="AB1058" s="15"/>
      <c r="AC1058" s="15"/>
      <c r="AD1058" s="15"/>
      <c r="AE1058" s="15"/>
      <c r="AT1058" s="264" t="s">
        <v>156</v>
      </c>
      <c r="AU1058" s="264" t="s">
        <v>84</v>
      </c>
      <c r="AV1058" s="15" t="s">
        <v>155</v>
      </c>
      <c r="AW1058" s="15" t="s">
        <v>30</v>
      </c>
      <c r="AX1058" s="15" t="s">
        <v>82</v>
      </c>
      <c r="AY1058" s="264" t="s">
        <v>148</v>
      </c>
    </row>
    <row r="1059" s="2" customFormat="1" ht="49.05" customHeight="1">
      <c r="A1059" s="39"/>
      <c r="B1059" s="40"/>
      <c r="C1059" s="219" t="s">
        <v>688</v>
      </c>
      <c r="D1059" s="219" t="s">
        <v>151</v>
      </c>
      <c r="E1059" s="220" t="s">
        <v>1002</v>
      </c>
      <c r="F1059" s="221" t="s">
        <v>1003</v>
      </c>
      <c r="G1059" s="222" t="s">
        <v>1004</v>
      </c>
      <c r="H1059" s="223">
        <v>4</v>
      </c>
      <c r="I1059" s="224"/>
      <c r="J1059" s="225">
        <f>ROUND(I1059*H1059,2)</f>
        <v>0</v>
      </c>
      <c r="K1059" s="221" t="s">
        <v>1</v>
      </c>
      <c r="L1059" s="45"/>
      <c r="M1059" s="226" t="s">
        <v>1</v>
      </c>
      <c r="N1059" s="227" t="s">
        <v>39</v>
      </c>
      <c r="O1059" s="92"/>
      <c r="P1059" s="228">
        <f>O1059*H1059</f>
        <v>0</v>
      </c>
      <c r="Q1059" s="228">
        <v>0</v>
      </c>
      <c r="R1059" s="228">
        <f>Q1059*H1059</f>
        <v>0</v>
      </c>
      <c r="S1059" s="228">
        <v>0</v>
      </c>
      <c r="T1059" s="229">
        <f>S1059*H1059</f>
        <v>0</v>
      </c>
      <c r="U1059" s="39"/>
      <c r="V1059" s="39"/>
      <c r="W1059" s="39"/>
      <c r="X1059" s="39"/>
      <c r="Y1059" s="39"/>
      <c r="Z1059" s="39"/>
      <c r="AA1059" s="39"/>
      <c r="AB1059" s="39"/>
      <c r="AC1059" s="39"/>
      <c r="AD1059" s="39"/>
      <c r="AE1059" s="39"/>
      <c r="AR1059" s="230" t="s">
        <v>218</v>
      </c>
      <c r="AT1059" s="230" t="s">
        <v>151</v>
      </c>
      <c r="AU1059" s="230" t="s">
        <v>84</v>
      </c>
      <c r="AY1059" s="18" t="s">
        <v>148</v>
      </c>
      <c r="BE1059" s="231">
        <f>IF(N1059="základní",J1059,0)</f>
        <v>0</v>
      </c>
      <c r="BF1059" s="231">
        <f>IF(N1059="snížená",J1059,0)</f>
        <v>0</v>
      </c>
      <c r="BG1059" s="231">
        <f>IF(N1059="zákl. přenesená",J1059,0)</f>
        <v>0</v>
      </c>
      <c r="BH1059" s="231">
        <f>IF(N1059="sníž. přenesená",J1059,0)</f>
        <v>0</v>
      </c>
      <c r="BI1059" s="231">
        <f>IF(N1059="nulová",J1059,0)</f>
        <v>0</v>
      </c>
      <c r="BJ1059" s="18" t="s">
        <v>82</v>
      </c>
      <c r="BK1059" s="231">
        <f>ROUND(I1059*H1059,2)</f>
        <v>0</v>
      </c>
      <c r="BL1059" s="18" t="s">
        <v>218</v>
      </c>
      <c r="BM1059" s="230" t="s">
        <v>1005</v>
      </c>
    </row>
    <row r="1060" s="13" customFormat="1">
      <c r="A1060" s="13"/>
      <c r="B1060" s="232"/>
      <c r="C1060" s="233"/>
      <c r="D1060" s="234" t="s">
        <v>156</v>
      </c>
      <c r="E1060" s="235" t="s">
        <v>1</v>
      </c>
      <c r="F1060" s="236" t="s">
        <v>1006</v>
      </c>
      <c r="G1060" s="233"/>
      <c r="H1060" s="235" t="s">
        <v>1</v>
      </c>
      <c r="I1060" s="237"/>
      <c r="J1060" s="233"/>
      <c r="K1060" s="233"/>
      <c r="L1060" s="238"/>
      <c r="M1060" s="239"/>
      <c r="N1060" s="240"/>
      <c r="O1060" s="240"/>
      <c r="P1060" s="240"/>
      <c r="Q1060" s="240"/>
      <c r="R1060" s="240"/>
      <c r="S1060" s="240"/>
      <c r="T1060" s="241"/>
      <c r="U1060" s="13"/>
      <c r="V1060" s="13"/>
      <c r="W1060" s="13"/>
      <c r="X1060" s="13"/>
      <c r="Y1060" s="13"/>
      <c r="Z1060" s="13"/>
      <c r="AA1060" s="13"/>
      <c r="AB1060" s="13"/>
      <c r="AC1060" s="13"/>
      <c r="AD1060" s="13"/>
      <c r="AE1060" s="13"/>
      <c r="AT1060" s="242" t="s">
        <v>156</v>
      </c>
      <c r="AU1060" s="242" t="s">
        <v>84</v>
      </c>
      <c r="AV1060" s="13" t="s">
        <v>82</v>
      </c>
      <c r="AW1060" s="13" t="s">
        <v>30</v>
      </c>
      <c r="AX1060" s="13" t="s">
        <v>74</v>
      </c>
      <c r="AY1060" s="242" t="s">
        <v>148</v>
      </c>
    </row>
    <row r="1061" s="14" customFormat="1">
      <c r="A1061" s="14"/>
      <c r="B1061" s="243"/>
      <c r="C1061" s="244"/>
      <c r="D1061" s="234" t="s">
        <v>156</v>
      </c>
      <c r="E1061" s="245" t="s">
        <v>1</v>
      </c>
      <c r="F1061" s="246" t="s">
        <v>1007</v>
      </c>
      <c r="G1061" s="244"/>
      <c r="H1061" s="247">
        <v>4</v>
      </c>
      <c r="I1061" s="248"/>
      <c r="J1061" s="244"/>
      <c r="K1061" s="244"/>
      <c r="L1061" s="249"/>
      <c r="M1061" s="250"/>
      <c r="N1061" s="251"/>
      <c r="O1061" s="251"/>
      <c r="P1061" s="251"/>
      <c r="Q1061" s="251"/>
      <c r="R1061" s="251"/>
      <c r="S1061" s="251"/>
      <c r="T1061" s="252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53" t="s">
        <v>156</v>
      </c>
      <c r="AU1061" s="253" t="s">
        <v>84</v>
      </c>
      <c r="AV1061" s="14" t="s">
        <v>84</v>
      </c>
      <c r="AW1061" s="14" t="s">
        <v>30</v>
      </c>
      <c r="AX1061" s="14" t="s">
        <v>74</v>
      </c>
      <c r="AY1061" s="253" t="s">
        <v>148</v>
      </c>
    </row>
    <row r="1062" s="15" customFormat="1">
      <c r="A1062" s="15"/>
      <c r="B1062" s="254"/>
      <c r="C1062" s="255"/>
      <c r="D1062" s="234" t="s">
        <v>156</v>
      </c>
      <c r="E1062" s="256" t="s">
        <v>1</v>
      </c>
      <c r="F1062" s="257" t="s">
        <v>162</v>
      </c>
      <c r="G1062" s="255"/>
      <c r="H1062" s="258">
        <v>4</v>
      </c>
      <c r="I1062" s="259"/>
      <c r="J1062" s="255"/>
      <c r="K1062" s="255"/>
      <c r="L1062" s="260"/>
      <c r="M1062" s="261"/>
      <c r="N1062" s="262"/>
      <c r="O1062" s="262"/>
      <c r="P1062" s="262"/>
      <c r="Q1062" s="262"/>
      <c r="R1062" s="262"/>
      <c r="S1062" s="262"/>
      <c r="T1062" s="263"/>
      <c r="U1062" s="15"/>
      <c r="V1062" s="15"/>
      <c r="W1062" s="15"/>
      <c r="X1062" s="15"/>
      <c r="Y1062" s="15"/>
      <c r="Z1062" s="15"/>
      <c r="AA1062" s="15"/>
      <c r="AB1062" s="15"/>
      <c r="AC1062" s="15"/>
      <c r="AD1062" s="15"/>
      <c r="AE1062" s="15"/>
      <c r="AT1062" s="264" t="s">
        <v>156</v>
      </c>
      <c r="AU1062" s="264" t="s">
        <v>84</v>
      </c>
      <c r="AV1062" s="15" t="s">
        <v>155</v>
      </c>
      <c r="AW1062" s="15" t="s">
        <v>30</v>
      </c>
      <c r="AX1062" s="15" t="s">
        <v>82</v>
      </c>
      <c r="AY1062" s="264" t="s">
        <v>148</v>
      </c>
    </row>
    <row r="1063" s="2" customFormat="1" ht="49.05" customHeight="1">
      <c r="A1063" s="39"/>
      <c r="B1063" s="40"/>
      <c r="C1063" s="219" t="s">
        <v>1008</v>
      </c>
      <c r="D1063" s="219" t="s">
        <v>151</v>
      </c>
      <c r="E1063" s="220" t="s">
        <v>1009</v>
      </c>
      <c r="F1063" s="221" t="s">
        <v>1010</v>
      </c>
      <c r="G1063" s="222" t="s">
        <v>1004</v>
      </c>
      <c r="H1063" s="223">
        <v>1</v>
      </c>
      <c r="I1063" s="224"/>
      <c r="J1063" s="225">
        <f>ROUND(I1063*H1063,2)</f>
        <v>0</v>
      </c>
      <c r="K1063" s="221" t="s">
        <v>1</v>
      </c>
      <c r="L1063" s="45"/>
      <c r="M1063" s="226" t="s">
        <v>1</v>
      </c>
      <c r="N1063" s="227" t="s">
        <v>39</v>
      </c>
      <c r="O1063" s="92"/>
      <c r="P1063" s="228">
        <f>O1063*H1063</f>
        <v>0</v>
      </c>
      <c r="Q1063" s="228">
        <v>0</v>
      </c>
      <c r="R1063" s="228">
        <f>Q1063*H1063</f>
        <v>0</v>
      </c>
      <c r="S1063" s="228">
        <v>0</v>
      </c>
      <c r="T1063" s="229">
        <f>S1063*H1063</f>
        <v>0</v>
      </c>
      <c r="U1063" s="39"/>
      <c r="V1063" s="39"/>
      <c r="W1063" s="39"/>
      <c r="X1063" s="39"/>
      <c r="Y1063" s="39"/>
      <c r="Z1063" s="39"/>
      <c r="AA1063" s="39"/>
      <c r="AB1063" s="39"/>
      <c r="AC1063" s="39"/>
      <c r="AD1063" s="39"/>
      <c r="AE1063" s="39"/>
      <c r="AR1063" s="230" t="s">
        <v>218</v>
      </c>
      <c r="AT1063" s="230" t="s">
        <v>151</v>
      </c>
      <c r="AU1063" s="230" t="s">
        <v>84</v>
      </c>
      <c r="AY1063" s="18" t="s">
        <v>148</v>
      </c>
      <c r="BE1063" s="231">
        <f>IF(N1063="základní",J1063,0)</f>
        <v>0</v>
      </c>
      <c r="BF1063" s="231">
        <f>IF(N1063="snížená",J1063,0)</f>
        <v>0</v>
      </c>
      <c r="BG1063" s="231">
        <f>IF(N1063="zákl. přenesená",J1063,0)</f>
        <v>0</v>
      </c>
      <c r="BH1063" s="231">
        <f>IF(N1063="sníž. přenesená",J1063,0)</f>
        <v>0</v>
      </c>
      <c r="BI1063" s="231">
        <f>IF(N1063="nulová",J1063,0)</f>
        <v>0</v>
      </c>
      <c r="BJ1063" s="18" t="s">
        <v>82</v>
      </c>
      <c r="BK1063" s="231">
        <f>ROUND(I1063*H1063,2)</f>
        <v>0</v>
      </c>
      <c r="BL1063" s="18" t="s">
        <v>218</v>
      </c>
      <c r="BM1063" s="230" t="s">
        <v>1011</v>
      </c>
    </row>
    <row r="1064" s="14" customFormat="1">
      <c r="A1064" s="14"/>
      <c r="B1064" s="243"/>
      <c r="C1064" s="244"/>
      <c r="D1064" s="234" t="s">
        <v>156</v>
      </c>
      <c r="E1064" s="245" t="s">
        <v>1</v>
      </c>
      <c r="F1064" s="246" t="s">
        <v>1012</v>
      </c>
      <c r="G1064" s="244"/>
      <c r="H1064" s="247">
        <v>1</v>
      </c>
      <c r="I1064" s="248"/>
      <c r="J1064" s="244"/>
      <c r="K1064" s="244"/>
      <c r="L1064" s="249"/>
      <c r="M1064" s="250"/>
      <c r="N1064" s="251"/>
      <c r="O1064" s="251"/>
      <c r="P1064" s="251"/>
      <c r="Q1064" s="251"/>
      <c r="R1064" s="251"/>
      <c r="S1064" s="251"/>
      <c r="T1064" s="252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53" t="s">
        <v>156</v>
      </c>
      <c r="AU1064" s="253" t="s">
        <v>84</v>
      </c>
      <c r="AV1064" s="14" t="s">
        <v>84</v>
      </c>
      <c r="AW1064" s="14" t="s">
        <v>30</v>
      </c>
      <c r="AX1064" s="14" t="s">
        <v>74</v>
      </c>
      <c r="AY1064" s="253" t="s">
        <v>148</v>
      </c>
    </row>
    <row r="1065" s="15" customFormat="1">
      <c r="A1065" s="15"/>
      <c r="B1065" s="254"/>
      <c r="C1065" s="255"/>
      <c r="D1065" s="234" t="s">
        <v>156</v>
      </c>
      <c r="E1065" s="256" t="s">
        <v>1</v>
      </c>
      <c r="F1065" s="257" t="s">
        <v>162</v>
      </c>
      <c r="G1065" s="255"/>
      <c r="H1065" s="258">
        <v>1</v>
      </c>
      <c r="I1065" s="259"/>
      <c r="J1065" s="255"/>
      <c r="K1065" s="255"/>
      <c r="L1065" s="260"/>
      <c r="M1065" s="261"/>
      <c r="N1065" s="262"/>
      <c r="O1065" s="262"/>
      <c r="P1065" s="262"/>
      <c r="Q1065" s="262"/>
      <c r="R1065" s="262"/>
      <c r="S1065" s="262"/>
      <c r="T1065" s="263"/>
      <c r="U1065" s="15"/>
      <c r="V1065" s="15"/>
      <c r="W1065" s="15"/>
      <c r="X1065" s="15"/>
      <c r="Y1065" s="15"/>
      <c r="Z1065" s="15"/>
      <c r="AA1065" s="15"/>
      <c r="AB1065" s="15"/>
      <c r="AC1065" s="15"/>
      <c r="AD1065" s="15"/>
      <c r="AE1065" s="15"/>
      <c r="AT1065" s="264" t="s">
        <v>156</v>
      </c>
      <c r="AU1065" s="264" t="s">
        <v>84</v>
      </c>
      <c r="AV1065" s="15" t="s">
        <v>155</v>
      </c>
      <c r="AW1065" s="15" t="s">
        <v>30</v>
      </c>
      <c r="AX1065" s="15" t="s">
        <v>82</v>
      </c>
      <c r="AY1065" s="264" t="s">
        <v>148</v>
      </c>
    </row>
    <row r="1066" s="2" customFormat="1" ht="24.15" customHeight="1">
      <c r="A1066" s="39"/>
      <c r="B1066" s="40"/>
      <c r="C1066" s="219" t="s">
        <v>692</v>
      </c>
      <c r="D1066" s="219" t="s">
        <v>151</v>
      </c>
      <c r="E1066" s="220" t="s">
        <v>1013</v>
      </c>
      <c r="F1066" s="221" t="s">
        <v>1014</v>
      </c>
      <c r="G1066" s="222" t="s">
        <v>173</v>
      </c>
      <c r="H1066" s="223">
        <v>3.1549999999999998</v>
      </c>
      <c r="I1066" s="224"/>
      <c r="J1066" s="225">
        <f>ROUND(I1066*H1066,2)</f>
        <v>0</v>
      </c>
      <c r="K1066" s="221" t="s">
        <v>33</v>
      </c>
      <c r="L1066" s="45"/>
      <c r="M1066" s="226" t="s">
        <v>1</v>
      </c>
      <c r="N1066" s="227" t="s">
        <v>39</v>
      </c>
      <c r="O1066" s="92"/>
      <c r="P1066" s="228">
        <f>O1066*H1066</f>
        <v>0</v>
      </c>
      <c r="Q1066" s="228">
        <v>0</v>
      </c>
      <c r="R1066" s="228">
        <f>Q1066*H1066</f>
        <v>0</v>
      </c>
      <c r="S1066" s="228">
        <v>0</v>
      </c>
      <c r="T1066" s="229">
        <f>S1066*H1066</f>
        <v>0</v>
      </c>
      <c r="U1066" s="39"/>
      <c r="V1066" s="39"/>
      <c r="W1066" s="39"/>
      <c r="X1066" s="39"/>
      <c r="Y1066" s="39"/>
      <c r="Z1066" s="39"/>
      <c r="AA1066" s="39"/>
      <c r="AB1066" s="39"/>
      <c r="AC1066" s="39"/>
      <c r="AD1066" s="39"/>
      <c r="AE1066" s="39"/>
      <c r="AR1066" s="230" t="s">
        <v>218</v>
      </c>
      <c r="AT1066" s="230" t="s">
        <v>151</v>
      </c>
      <c r="AU1066" s="230" t="s">
        <v>84</v>
      </c>
      <c r="AY1066" s="18" t="s">
        <v>148</v>
      </c>
      <c r="BE1066" s="231">
        <f>IF(N1066="základní",J1066,0)</f>
        <v>0</v>
      </c>
      <c r="BF1066" s="231">
        <f>IF(N1066="snížená",J1066,0)</f>
        <v>0</v>
      </c>
      <c r="BG1066" s="231">
        <f>IF(N1066="zákl. přenesená",J1066,0)</f>
        <v>0</v>
      </c>
      <c r="BH1066" s="231">
        <f>IF(N1066="sníž. přenesená",J1066,0)</f>
        <v>0</v>
      </c>
      <c r="BI1066" s="231">
        <f>IF(N1066="nulová",J1066,0)</f>
        <v>0</v>
      </c>
      <c r="BJ1066" s="18" t="s">
        <v>82</v>
      </c>
      <c r="BK1066" s="231">
        <f>ROUND(I1066*H1066,2)</f>
        <v>0</v>
      </c>
      <c r="BL1066" s="18" t="s">
        <v>218</v>
      </c>
      <c r="BM1066" s="230" t="s">
        <v>1015</v>
      </c>
    </row>
    <row r="1067" s="2" customFormat="1" ht="24.15" customHeight="1">
      <c r="A1067" s="39"/>
      <c r="B1067" s="40"/>
      <c r="C1067" s="219" t="s">
        <v>1016</v>
      </c>
      <c r="D1067" s="219" t="s">
        <v>151</v>
      </c>
      <c r="E1067" s="220" t="s">
        <v>1013</v>
      </c>
      <c r="F1067" s="221" t="s">
        <v>1014</v>
      </c>
      <c r="G1067" s="222" t="s">
        <v>173</v>
      </c>
      <c r="H1067" s="223">
        <v>0.080000000000000002</v>
      </c>
      <c r="I1067" s="224"/>
      <c r="J1067" s="225">
        <f>ROUND(I1067*H1067,2)</f>
        <v>0</v>
      </c>
      <c r="K1067" s="221" t="s">
        <v>33</v>
      </c>
      <c r="L1067" s="45"/>
      <c r="M1067" s="226" t="s">
        <v>1</v>
      </c>
      <c r="N1067" s="227" t="s">
        <v>39</v>
      </c>
      <c r="O1067" s="92"/>
      <c r="P1067" s="228">
        <f>O1067*H1067</f>
        <v>0</v>
      </c>
      <c r="Q1067" s="228">
        <v>0</v>
      </c>
      <c r="R1067" s="228">
        <f>Q1067*H1067</f>
        <v>0</v>
      </c>
      <c r="S1067" s="228">
        <v>0</v>
      </c>
      <c r="T1067" s="229">
        <f>S1067*H1067</f>
        <v>0</v>
      </c>
      <c r="U1067" s="39"/>
      <c r="V1067" s="39"/>
      <c r="W1067" s="39"/>
      <c r="X1067" s="39"/>
      <c r="Y1067" s="39"/>
      <c r="Z1067" s="39"/>
      <c r="AA1067" s="39"/>
      <c r="AB1067" s="39"/>
      <c r="AC1067" s="39"/>
      <c r="AD1067" s="39"/>
      <c r="AE1067" s="39"/>
      <c r="AR1067" s="230" t="s">
        <v>218</v>
      </c>
      <c r="AT1067" s="230" t="s">
        <v>151</v>
      </c>
      <c r="AU1067" s="230" t="s">
        <v>84</v>
      </c>
      <c r="AY1067" s="18" t="s">
        <v>148</v>
      </c>
      <c r="BE1067" s="231">
        <f>IF(N1067="základní",J1067,0)</f>
        <v>0</v>
      </c>
      <c r="BF1067" s="231">
        <f>IF(N1067="snížená",J1067,0)</f>
        <v>0</v>
      </c>
      <c r="BG1067" s="231">
        <f>IF(N1067="zákl. přenesená",J1067,0)</f>
        <v>0</v>
      </c>
      <c r="BH1067" s="231">
        <f>IF(N1067="sníž. přenesená",J1067,0)</f>
        <v>0</v>
      </c>
      <c r="BI1067" s="231">
        <f>IF(N1067="nulová",J1067,0)</f>
        <v>0</v>
      </c>
      <c r="BJ1067" s="18" t="s">
        <v>82</v>
      </c>
      <c r="BK1067" s="231">
        <f>ROUND(I1067*H1067,2)</f>
        <v>0</v>
      </c>
      <c r="BL1067" s="18" t="s">
        <v>218</v>
      </c>
      <c r="BM1067" s="230" t="s">
        <v>1017</v>
      </c>
    </row>
    <row r="1068" s="2" customFormat="1" ht="24.15" customHeight="1">
      <c r="A1068" s="39"/>
      <c r="B1068" s="40"/>
      <c r="C1068" s="219" t="s">
        <v>699</v>
      </c>
      <c r="D1068" s="219" t="s">
        <v>151</v>
      </c>
      <c r="E1068" s="220" t="s">
        <v>1018</v>
      </c>
      <c r="F1068" s="221" t="s">
        <v>1019</v>
      </c>
      <c r="G1068" s="222" t="s">
        <v>173</v>
      </c>
      <c r="H1068" s="223">
        <v>3.1549999999999998</v>
      </c>
      <c r="I1068" s="224"/>
      <c r="J1068" s="225">
        <f>ROUND(I1068*H1068,2)</f>
        <v>0</v>
      </c>
      <c r="K1068" s="221" t="s">
        <v>33</v>
      </c>
      <c r="L1068" s="45"/>
      <c r="M1068" s="226" t="s">
        <v>1</v>
      </c>
      <c r="N1068" s="227" t="s">
        <v>39</v>
      </c>
      <c r="O1068" s="92"/>
      <c r="P1068" s="228">
        <f>O1068*H1068</f>
        <v>0</v>
      </c>
      <c r="Q1068" s="228">
        <v>0</v>
      </c>
      <c r="R1068" s="228">
        <f>Q1068*H1068</f>
        <v>0</v>
      </c>
      <c r="S1068" s="228">
        <v>0</v>
      </c>
      <c r="T1068" s="229">
        <f>S1068*H1068</f>
        <v>0</v>
      </c>
      <c r="U1068" s="39"/>
      <c r="V1068" s="39"/>
      <c r="W1068" s="39"/>
      <c r="X1068" s="39"/>
      <c r="Y1068" s="39"/>
      <c r="Z1068" s="39"/>
      <c r="AA1068" s="39"/>
      <c r="AB1068" s="39"/>
      <c r="AC1068" s="39"/>
      <c r="AD1068" s="39"/>
      <c r="AE1068" s="39"/>
      <c r="AR1068" s="230" t="s">
        <v>218</v>
      </c>
      <c r="AT1068" s="230" t="s">
        <v>151</v>
      </c>
      <c r="AU1068" s="230" t="s">
        <v>84</v>
      </c>
      <c r="AY1068" s="18" t="s">
        <v>148</v>
      </c>
      <c r="BE1068" s="231">
        <f>IF(N1068="základní",J1068,0)</f>
        <v>0</v>
      </c>
      <c r="BF1068" s="231">
        <f>IF(N1068="snížená",J1068,0)</f>
        <v>0</v>
      </c>
      <c r="BG1068" s="231">
        <f>IF(N1068="zákl. přenesená",J1068,0)</f>
        <v>0</v>
      </c>
      <c r="BH1068" s="231">
        <f>IF(N1068="sníž. přenesená",J1068,0)</f>
        <v>0</v>
      </c>
      <c r="BI1068" s="231">
        <f>IF(N1068="nulová",J1068,0)</f>
        <v>0</v>
      </c>
      <c r="BJ1068" s="18" t="s">
        <v>82</v>
      </c>
      <c r="BK1068" s="231">
        <f>ROUND(I1068*H1068,2)</f>
        <v>0</v>
      </c>
      <c r="BL1068" s="18" t="s">
        <v>218</v>
      </c>
      <c r="BM1068" s="230" t="s">
        <v>1020</v>
      </c>
    </row>
    <row r="1069" s="2" customFormat="1" ht="24.15" customHeight="1">
      <c r="A1069" s="39"/>
      <c r="B1069" s="40"/>
      <c r="C1069" s="219" t="s">
        <v>1021</v>
      </c>
      <c r="D1069" s="219" t="s">
        <v>151</v>
      </c>
      <c r="E1069" s="220" t="s">
        <v>1018</v>
      </c>
      <c r="F1069" s="221" t="s">
        <v>1019</v>
      </c>
      <c r="G1069" s="222" t="s">
        <v>173</v>
      </c>
      <c r="H1069" s="223">
        <v>0.080000000000000002</v>
      </c>
      <c r="I1069" s="224"/>
      <c r="J1069" s="225">
        <f>ROUND(I1069*H1069,2)</f>
        <v>0</v>
      </c>
      <c r="K1069" s="221" t="s">
        <v>33</v>
      </c>
      <c r="L1069" s="45"/>
      <c r="M1069" s="226" t="s">
        <v>1</v>
      </c>
      <c r="N1069" s="227" t="s">
        <v>39</v>
      </c>
      <c r="O1069" s="92"/>
      <c r="P1069" s="228">
        <f>O1069*H1069</f>
        <v>0</v>
      </c>
      <c r="Q1069" s="228">
        <v>0</v>
      </c>
      <c r="R1069" s="228">
        <f>Q1069*H1069</f>
        <v>0</v>
      </c>
      <c r="S1069" s="228">
        <v>0</v>
      </c>
      <c r="T1069" s="229">
        <f>S1069*H1069</f>
        <v>0</v>
      </c>
      <c r="U1069" s="39"/>
      <c r="V1069" s="39"/>
      <c r="W1069" s="39"/>
      <c r="X1069" s="39"/>
      <c r="Y1069" s="39"/>
      <c r="Z1069" s="39"/>
      <c r="AA1069" s="39"/>
      <c r="AB1069" s="39"/>
      <c r="AC1069" s="39"/>
      <c r="AD1069" s="39"/>
      <c r="AE1069" s="39"/>
      <c r="AR1069" s="230" t="s">
        <v>218</v>
      </c>
      <c r="AT1069" s="230" t="s">
        <v>151</v>
      </c>
      <c r="AU1069" s="230" t="s">
        <v>84</v>
      </c>
      <c r="AY1069" s="18" t="s">
        <v>148</v>
      </c>
      <c r="BE1069" s="231">
        <f>IF(N1069="základní",J1069,0)</f>
        <v>0</v>
      </c>
      <c r="BF1069" s="231">
        <f>IF(N1069="snížená",J1069,0)</f>
        <v>0</v>
      </c>
      <c r="BG1069" s="231">
        <f>IF(N1069="zákl. přenesená",J1069,0)</f>
        <v>0</v>
      </c>
      <c r="BH1069" s="231">
        <f>IF(N1069="sníž. přenesená",J1069,0)</f>
        <v>0</v>
      </c>
      <c r="BI1069" s="231">
        <f>IF(N1069="nulová",J1069,0)</f>
        <v>0</v>
      </c>
      <c r="BJ1069" s="18" t="s">
        <v>82</v>
      </c>
      <c r="BK1069" s="231">
        <f>ROUND(I1069*H1069,2)</f>
        <v>0</v>
      </c>
      <c r="BL1069" s="18" t="s">
        <v>218</v>
      </c>
      <c r="BM1069" s="230" t="s">
        <v>1022</v>
      </c>
    </row>
    <row r="1070" s="12" customFormat="1" ht="22.8" customHeight="1">
      <c r="A1070" s="12"/>
      <c r="B1070" s="203"/>
      <c r="C1070" s="204"/>
      <c r="D1070" s="205" t="s">
        <v>73</v>
      </c>
      <c r="E1070" s="217" t="s">
        <v>1023</v>
      </c>
      <c r="F1070" s="217" t="s">
        <v>1024</v>
      </c>
      <c r="G1070" s="204"/>
      <c r="H1070" s="204"/>
      <c r="I1070" s="207"/>
      <c r="J1070" s="218">
        <f>BK1070</f>
        <v>0</v>
      </c>
      <c r="K1070" s="204"/>
      <c r="L1070" s="209"/>
      <c r="M1070" s="210"/>
      <c r="N1070" s="211"/>
      <c r="O1070" s="211"/>
      <c r="P1070" s="212">
        <f>SUM(P1071:P1136)</f>
        <v>0</v>
      </c>
      <c r="Q1070" s="211"/>
      <c r="R1070" s="212">
        <f>SUM(R1071:R1136)</f>
        <v>0.045364062500000003</v>
      </c>
      <c r="S1070" s="211"/>
      <c r="T1070" s="213">
        <f>SUM(T1071:T1136)</f>
        <v>0</v>
      </c>
      <c r="U1070" s="12"/>
      <c r="V1070" s="12"/>
      <c r="W1070" s="12"/>
      <c r="X1070" s="12"/>
      <c r="Y1070" s="12"/>
      <c r="Z1070" s="12"/>
      <c r="AA1070" s="12"/>
      <c r="AB1070" s="12"/>
      <c r="AC1070" s="12"/>
      <c r="AD1070" s="12"/>
      <c r="AE1070" s="12"/>
      <c r="AR1070" s="214" t="s">
        <v>84</v>
      </c>
      <c r="AT1070" s="215" t="s">
        <v>73</v>
      </c>
      <c r="AU1070" s="215" t="s">
        <v>82</v>
      </c>
      <c r="AY1070" s="214" t="s">
        <v>148</v>
      </c>
      <c r="BK1070" s="216">
        <f>SUM(BK1071:BK1136)</f>
        <v>0</v>
      </c>
    </row>
    <row r="1071" s="2" customFormat="1" ht="24.15" customHeight="1">
      <c r="A1071" s="39"/>
      <c r="B1071" s="40"/>
      <c r="C1071" s="219" t="s">
        <v>705</v>
      </c>
      <c r="D1071" s="219" t="s">
        <v>151</v>
      </c>
      <c r="E1071" s="220" t="s">
        <v>1025</v>
      </c>
      <c r="F1071" s="221" t="s">
        <v>1026</v>
      </c>
      <c r="G1071" s="222" t="s">
        <v>165</v>
      </c>
      <c r="H1071" s="223">
        <v>16</v>
      </c>
      <c r="I1071" s="224"/>
      <c r="J1071" s="225">
        <f>ROUND(I1071*H1071,2)</f>
        <v>0</v>
      </c>
      <c r="K1071" s="221" t="s">
        <v>33</v>
      </c>
      <c r="L1071" s="45"/>
      <c r="M1071" s="226" t="s">
        <v>1</v>
      </c>
      <c r="N1071" s="227" t="s">
        <v>39</v>
      </c>
      <c r="O1071" s="92"/>
      <c r="P1071" s="228">
        <f>O1071*H1071</f>
        <v>0</v>
      </c>
      <c r="Q1071" s="228">
        <v>0</v>
      </c>
      <c r="R1071" s="228">
        <f>Q1071*H1071</f>
        <v>0</v>
      </c>
      <c r="S1071" s="228">
        <v>0</v>
      </c>
      <c r="T1071" s="229">
        <f>S1071*H1071</f>
        <v>0</v>
      </c>
      <c r="U1071" s="39"/>
      <c r="V1071" s="39"/>
      <c r="W1071" s="39"/>
      <c r="X1071" s="39"/>
      <c r="Y1071" s="39"/>
      <c r="Z1071" s="39"/>
      <c r="AA1071" s="39"/>
      <c r="AB1071" s="39"/>
      <c r="AC1071" s="39"/>
      <c r="AD1071" s="39"/>
      <c r="AE1071" s="39"/>
      <c r="AR1071" s="230" t="s">
        <v>218</v>
      </c>
      <c r="AT1071" s="230" t="s">
        <v>151</v>
      </c>
      <c r="AU1071" s="230" t="s">
        <v>84</v>
      </c>
      <c r="AY1071" s="18" t="s">
        <v>148</v>
      </c>
      <c r="BE1071" s="231">
        <f>IF(N1071="základní",J1071,0)</f>
        <v>0</v>
      </c>
      <c r="BF1071" s="231">
        <f>IF(N1071="snížená",J1071,0)</f>
        <v>0</v>
      </c>
      <c r="BG1071" s="231">
        <f>IF(N1071="zákl. přenesená",J1071,0)</f>
        <v>0</v>
      </c>
      <c r="BH1071" s="231">
        <f>IF(N1071="sníž. přenesená",J1071,0)</f>
        <v>0</v>
      </c>
      <c r="BI1071" s="231">
        <f>IF(N1071="nulová",J1071,0)</f>
        <v>0</v>
      </c>
      <c r="BJ1071" s="18" t="s">
        <v>82</v>
      </c>
      <c r="BK1071" s="231">
        <f>ROUND(I1071*H1071,2)</f>
        <v>0</v>
      </c>
      <c r="BL1071" s="18" t="s">
        <v>218</v>
      </c>
      <c r="BM1071" s="230" t="s">
        <v>1027</v>
      </c>
    </row>
    <row r="1072" s="14" customFormat="1">
      <c r="A1072" s="14"/>
      <c r="B1072" s="243"/>
      <c r="C1072" s="244"/>
      <c r="D1072" s="234" t="s">
        <v>156</v>
      </c>
      <c r="E1072" s="245" t="s">
        <v>1</v>
      </c>
      <c r="F1072" s="246" t="s">
        <v>1028</v>
      </c>
      <c r="G1072" s="244"/>
      <c r="H1072" s="247">
        <v>9</v>
      </c>
      <c r="I1072" s="248"/>
      <c r="J1072" s="244"/>
      <c r="K1072" s="244"/>
      <c r="L1072" s="249"/>
      <c r="M1072" s="250"/>
      <c r="N1072" s="251"/>
      <c r="O1072" s="251"/>
      <c r="P1072" s="251"/>
      <c r="Q1072" s="251"/>
      <c r="R1072" s="251"/>
      <c r="S1072" s="251"/>
      <c r="T1072" s="252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53" t="s">
        <v>156</v>
      </c>
      <c r="AU1072" s="253" t="s">
        <v>84</v>
      </c>
      <c r="AV1072" s="14" t="s">
        <v>84</v>
      </c>
      <c r="AW1072" s="14" t="s">
        <v>30</v>
      </c>
      <c r="AX1072" s="14" t="s">
        <v>74</v>
      </c>
      <c r="AY1072" s="253" t="s">
        <v>148</v>
      </c>
    </row>
    <row r="1073" s="14" customFormat="1">
      <c r="A1073" s="14"/>
      <c r="B1073" s="243"/>
      <c r="C1073" s="244"/>
      <c r="D1073" s="234" t="s">
        <v>156</v>
      </c>
      <c r="E1073" s="245" t="s">
        <v>1</v>
      </c>
      <c r="F1073" s="246" t="s">
        <v>1029</v>
      </c>
      <c r="G1073" s="244"/>
      <c r="H1073" s="247">
        <v>3</v>
      </c>
      <c r="I1073" s="248"/>
      <c r="J1073" s="244"/>
      <c r="K1073" s="244"/>
      <c r="L1073" s="249"/>
      <c r="M1073" s="250"/>
      <c r="N1073" s="251"/>
      <c r="O1073" s="251"/>
      <c r="P1073" s="251"/>
      <c r="Q1073" s="251"/>
      <c r="R1073" s="251"/>
      <c r="S1073" s="251"/>
      <c r="T1073" s="252"/>
      <c r="U1073" s="14"/>
      <c r="V1073" s="14"/>
      <c r="W1073" s="14"/>
      <c r="X1073" s="14"/>
      <c r="Y1073" s="14"/>
      <c r="Z1073" s="14"/>
      <c r="AA1073" s="14"/>
      <c r="AB1073" s="14"/>
      <c r="AC1073" s="14"/>
      <c r="AD1073" s="14"/>
      <c r="AE1073" s="14"/>
      <c r="AT1073" s="253" t="s">
        <v>156</v>
      </c>
      <c r="AU1073" s="253" t="s">
        <v>84</v>
      </c>
      <c r="AV1073" s="14" t="s">
        <v>84</v>
      </c>
      <c r="AW1073" s="14" t="s">
        <v>30</v>
      </c>
      <c r="AX1073" s="14" t="s">
        <v>74</v>
      </c>
      <c r="AY1073" s="253" t="s">
        <v>148</v>
      </c>
    </row>
    <row r="1074" s="14" customFormat="1">
      <c r="A1074" s="14"/>
      <c r="B1074" s="243"/>
      <c r="C1074" s="244"/>
      <c r="D1074" s="234" t="s">
        <v>156</v>
      </c>
      <c r="E1074" s="245" t="s">
        <v>1</v>
      </c>
      <c r="F1074" s="246" t="s">
        <v>1030</v>
      </c>
      <c r="G1074" s="244"/>
      <c r="H1074" s="247">
        <v>1</v>
      </c>
      <c r="I1074" s="248"/>
      <c r="J1074" s="244"/>
      <c r="K1074" s="244"/>
      <c r="L1074" s="249"/>
      <c r="M1074" s="250"/>
      <c r="N1074" s="251"/>
      <c r="O1074" s="251"/>
      <c r="P1074" s="251"/>
      <c r="Q1074" s="251"/>
      <c r="R1074" s="251"/>
      <c r="S1074" s="251"/>
      <c r="T1074" s="252"/>
      <c r="U1074" s="14"/>
      <c r="V1074" s="14"/>
      <c r="W1074" s="14"/>
      <c r="X1074" s="14"/>
      <c r="Y1074" s="14"/>
      <c r="Z1074" s="14"/>
      <c r="AA1074" s="14"/>
      <c r="AB1074" s="14"/>
      <c r="AC1074" s="14"/>
      <c r="AD1074" s="14"/>
      <c r="AE1074" s="14"/>
      <c r="AT1074" s="253" t="s">
        <v>156</v>
      </c>
      <c r="AU1074" s="253" t="s">
        <v>84</v>
      </c>
      <c r="AV1074" s="14" t="s">
        <v>84</v>
      </c>
      <c r="AW1074" s="14" t="s">
        <v>30</v>
      </c>
      <c r="AX1074" s="14" t="s">
        <v>74</v>
      </c>
      <c r="AY1074" s="253" t="s">
        <v>148</v>
      </c>
    </row>
    <row r="1075" s="14" customFormat="1">
      <c r="A1075" s="14"/>
      <c r="B1075" s="243"/>
      <c r="C1075" s="244"/>
      <c r="D1075" s="234" t="s">
        <v>156</v>
      </c>
      <c r="E1075" s="245" t="s">
        <v>1</v>
      </c>
      <c r="F1075" s="246" t="s">
        <v>1031</v>
      </c>
      <c r="G1075" s="244"/>
      <c r="H1075" s="247">
        <v>3</v>
      </c>
      <c r="I1075" s="248"/>
      <c r="J1075" s="244"/>
      <c r="K1075" s="244"/>
      <c r="L1075" s="249"/>
      <c r="M1075" s="250"/>
      <c r="N1075" s="251"/>
      <c r="O1075" s="251"/>
      <c r="P1075" s="251"/>
      <c r="Q1075" s="251"/>
      <c r="R1075" s="251"/>
      <c r="S1075" s="251"/>
      <c r="T1075" s="252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53" t="s">
        <v>156</v>
      </c>
      <c r="AU1075" s="253" t="s">
        <v>84</v>
      </c>
      <c r="AV1075" s="14" t="s">
        <v>84</v>
      </c>
      <c r="AW1075" s="14" t="s">
        <v>30</v>
      </c>
      <c r="AX1075" s="14" t="s">
        <v>74</v>
      </c>
      <c r="AY1075" s="253" t="s">
        <v>148</v>
      </c>
    </row>
    <row r="1076" s="13" customFormat="1">
      <c r="A1076" s="13"/>
      <c r="B1076" s="232"/>
      <c r="C1076" s="233"/>
      <c r="D1076" s="234" t="s">
        <v>156</v>
      </c>
      <c r="E1076" s="235" t="s">
        <v>1</v>
      </c>
      <c r="F1076" s="236" t="s">
        <v>1032</v>
      </c>
      <c r="G1076" s="233"/>
      <c r="H1076" s="235" t="s">
        <v>1</v>
      </c>
      <c r="I1076" s="237"/>
      <c r="J1076" s="233"/>
      <c r="K1076" s="233"/>
      <c r="L1076" s="238"/>
      <c r="M1076" s="239"/>
      <c r="N1076" s="240"/>
      <c r="O1076" s="240"/>
      <c r="P1076" s="240"/>
      <c r="Q1076" s="240"/>
      <c r="R1076" s="240"/>
      <c r="S1076" s="240"/>
      <c r="T1076" s="241"/>
      <c r="U1076" s="13"/>
      <c r="V1076" s="13"/>
      <c r="W1076" s="13"/>
      <c r="X1076" s="13"/>
      <c r="Y1076" s="13"/>
      <c r="Z1076" s="13"/>
      <c r="AA1076" s="13"/>
      <c r="AB1076" s="13"/>
      <c r="AC1076" s="13"/>
      <c r="AD1076" s="13"/>
      <c r="AE1076" s="13"/>
      <c r="AT1076" s="242" t="s">
        <v>156</v>
      </c>
      <c r="AU1076" s="242" t="s">
        <v>84</v>
      </c>
      <c r="AV1076" s="13" t="s">
        <v>82</v>
      </c>
      <c r="AW1076" s="13" t="s">
        <v>30</v>
      </c>
      <c r="AX1076" s="13" t="s">
        <v>74</v>
      </c>
      <c r="AY1076" s="242" t="s">
        <v>148</v>
      </c>
    </row>
    <row r="1077" s="15" customFormat="1">
      <c r="A1077" s="15"/>
      <c r="B1077" s="254"/>
      <c r="C1077" s="255"/>
      <c r="D1077" s="234" t="s">
        <v>156</v>
      </c>
      <c r="E1077" s="256" t="s">
        <v>1</v>
      </c>
      <c r="F1077" s="257" t="s">
        <v>162</v>
      </c>
      <c r="G1077" s="255"/>
      <c r="H1077" s="258">
        <v>16</v>
      </c>
      <c r="I1077" s="259"/>
      <c r="J1077" s="255"/>
      <c r="K1077" s="255"/>
      <c r="L1077" s="260"/>
      <c r="M1077" s="261"/>
      <c r="N1077" s="262"/>
      <c r="O1077" s="262"/>
      <c r="P1077" s="262"/>
      <c r="Q1077" s="262"/>
      <c r="R1077" s="262"/>
      <c r="S1077" s="262"/>
      <c r="T1077" s="263"/>
      <c r="U1077" s="15"/>
      <c r="V1077" s="15"/>
      <c r="W1077" s="15"/>
      <c r="X1077" s="15"/>
      <c r="Y1077" s="15"/>
      <c r="Z1077" s="15"/>
      <c r="AA1077" s="15"/>
      <c r="AB1077" s="15"/>
      <c r="AC1077" s="15"/>
      <c r="AD1077" s="15"/>
      <c r="AE1077" s="15"/>
      <c r="AT1077" s="264" t="s">
        <v>156</v>
      </c>
      <c r="AU1077" s="264" t="s">
        <v>84</v>
      </c>
      <c r="AV1077" s="15" t="s">
        <v>155</v>
      </c>
      <c r="AW1077" s="15" t="s">
        <v>30</v>
      </c>
      <c r="AX1077" s="15" t="s">
        <v>82</v>
      </c>
      <c r="AY1077" s="264" t="s">
        <v>148</v>
      </c>
    </row>
    <row r="1078" s="2" customFormat="1" ht="24.15" customHeight="1">
      <c r="A1078" s="39"/>
      <c r="B1078" s="40"/>
      <c r="C1078" s="219" t="s">
        <v>1033</v>
      </c>
      <c r="D1078" s="219" t="s">
        <v>151</v>
      </c>
      <c r="E1078" s="220" t="s">
        <v>1025</v>
      </c>
      <c r="F1078" s="221" t="s">
        <v>1026</v>
      </c>
      <c r="G1078" s="222" t="s">
        <v>165</v>
      </c>
      <c r="H1078" s="223">
        <v>8</v>
      </c>
      <c r="I1078" s="224"/>
      <c r="J1078" s="225">
        <f>ROUND(I1078*H1078,2)</f>
        <v>0</v>
      </c>
      <c r="K1078" s="221" t="s">
        <v>33</v>
      </c>
      <c r="L1078" s="45"/>
      <c r="M1078" s="226" t="s">
        <v>1</v>
      </c>
      <c r="N1078" s="227" t="s">
        <v>39</v>
      </c>
      <c r="O1078" s="92"/>
      <c r="P1078" s="228">
        <f>O1078*H1078</f>
        <v>0</v>
      </c>
      <c r="Q1078" s="228">
        <v>0</v>
      </c>
      <c r="R1078" s="228">
        <f>Q1078*H1078</f>
        <v>0</v>
      </c>
      <c r="S1078" s="228">
        <v>0</v>
      </c>
      <c r="T1078" s="229">
        <f>S1078*H1078</f>
        <v>0</v>
      </c>
      <c r="U1078" s="39"/>
      <c r="V1078" s="39"/>
      <c r="W1078" s="39"/>
      <c r="X1078" s="39"/>
      <c r="Y1078" s="39"/>
      <c r="Z1078" s="39"/>
      <c r="AA1078" s="39"/>
      <c r="AB1078" s="39"/>
      <c r="AC1078" s="39"/>
      <c r="AD1078" s="39"/>
      <c r="AE1078" s="39"/>
      <c r="AR1078" s="230" t="s">
        <v>218</v>
      </c>
      <c r="AT1078" s="230" t="s">
        <v>151</v>
      </c>
      <c r="AU1078" s="230" t="s">
        <v>84</v>
      </c>
      <c r="AY1078" s="18" t="s">
        <v>148</v>
      </c>
      <c r="BE1078" s="231">
        <f>IF(N1078="základní",J1078,0)</f>
        <v>0</v>
      </c>
      <c r="BF1078" s="231">
        <f>IF(N1078="snížená",J1078,0)</f>
        <v>0</v>
      </c>
      <c r="BG1078" s="231">
        <f>IF(N1078="zákl. přenesená",J1078,0)</f>
        <v>0</v>
      </c>
      <c r="BH1078" s="231">
        <f>IF(N1078="sníž. přenesená",J1078,0)</f>
        <v>0</v>
      </c>
      <c r="BI1078" s="231">
        <f>IF(N1078="nulová",J1078,0)</f>
        <v>0</v>
      </c>
      <c r="BJ1078" s="18" t="s">
        <v>82</v>
      </c>
      <c r="BK1078" s="231">
        <f>ROUND(I1078*H1078,2)</f>
        <v>0</v>
      </c>
      <c r="BL1078" s="18" t="s">
        <v>218</v>
      </c>
      <c r="BM1078" s="230" t="s">
        <v>1034</v>
      </c>
    </row>
    <row r="1079" s="2" customFormat="1" ht="33" customHeight="1">
      <c r="A1079" s="39"/>
      <c r="B1079" s="40"/>
      <c r="C1079" s="276" t="s">
        <v>548</v>
      </c>
      <c r="D1079" s="276" t="s">
        <v>183</v>
      </c>
      <c r="E1079" s="277" t="s">
        <v>1035</v>
      </c>
      <c r="F1079" s="278" t="s">
        <v>1036</v>
      </c>
      <c r="G1079" s="279" t="s">
        <v>165</v>
      </c>
      <c r="H1079" s="280">
        <v>8</v>
      </c>
      <c r="I1079" s="281"/>
      <c r="J1079" s="282">
        <f>ROUND(I1079*H1079,2)</f>
        <v>0</v>
      </c>
      <c r="K1079" s="278" t="s">
        <v>1</v>
      </c>
      <c r="L1079" s="283"/>
      <c r="M1079" s="284" t="s">
        <v>1</v>
      </c>
      <c r="N1079" s="285" t="s">
        <v>39</v>
      </c>
      <c r="O1079" s="92"/>
      <c r="P1079" s="228">
        <f>O1079*H1079</f>
        <v>0</v>
      </c>
      <c r="Q1079" s="228">
        <v>0</v>
      </c>
      <c r="R1079" s="228">
        <f>Q1079*H1079</f>
        <v>0</v>
      </c>
      <c r="S1079" s="228">
        <v>0</v>
      </c>
      <c r="T1079" s="229">
        <f>S1079*H1079</f>
        <v>0</v>
      </c>
      <c r="U1079" s="39"/>
      <c r="V1079" s="39"/>
      <c r="W1079" s="39"/>
      <c r="X1079" s="39"/>
      <c r="Y1079" s="39"/>
      <c r="Z1079" s="39"/>
      <c r="AA1079" s="39"/>
      <c r="AB1079" s="39"/>
      <c r="AC1079" s="39"/>
      <c r="AD1079" s="39"/>
      <c r="AE1079" s="39"/>
      <c r="AR1079" s="230" t="s">
        <v>280</v>
      </c>
      <c r="AT1079" s="230" t="s">
        <v>183</v>
      </c>
      <c r="AU1079" s="230" t="s">
        <v>84</v>
      </c>
      <c r="AY1079" s="18" t="s">
        <v>148</v>
      </c>
      <c r="BE1079" s="231">
        <f>IF(N1079="základní",J1079,0)</f>
        <v>0</v>
      </c>
      <c r="BF1079" s="231">
        <f>IF(N1079="snížená",J1079,0)</f>
        <v>0</v>
      </c>
      <c r="BG1079" s="231">
        <f>IF(N1079="zákl. přenesená",J1079,0)</f>
        <v>0</v>
      </c>
      <c r="BH1079" s="231">
        <f>IF(N1079="sníž. přenesená",J1079,0)</f>
        <v>0</v>
      </c>
      <c r="BI1079" s="231">
        <f>IF(N1079="nulová",J1079,0)</f>
        <v>0</v>
      </c>
      <c r="BJ1079" s="18" t="s">
        <v>82</v>
      </c>
      <c r="BK1079" s="231">
        <f>ROUND(I1079*H1079,2)</f>
        <v>0</v>
      </c>
      <c r="BL1079" s="18" t="s">
        <v>218</v>
      </c>
      <c r="BM1079" s="230" t="s">
        <v>1037</v>
      </c>
    </row>
    <row r="1080" s="13" customFormat="1">
      <c r="A1080" s="13"/>
      <c r="B1080" s="232"/>
      <c r="C1080" s="233"/>
      <c r="D1080" s="234" t="s">
        <v>156</v>
      </c>
      <c r="E1080" s="235" t="s">
        <v>1</v>
      </c>
      <c r="F1080" s="236" t="s">
        <v>985</v>
      </c>
      <c r="G1080" s="233"/>
      <c r="H1080" s="235" t="s">
        <v>1</v>
      </c>
      <c r="I1080" s="237"/>
      <c r="J1080" s="233"/>
      <c r="K1080" s="233"/>
      <c r="L1080" s="238"/>
      <c r="M1080" s="239"/>
      <c r="N1080" s="240"/>
      <c r="O1080" s="240"/>
      <c r="P1080" s="240"/>
      <c r="Q1080" s="240"/>
      <c r="R1080" s="240"/>
      <c r="S1080" s="240"/>
      <c r="T1080" s="241"/>
      <c r="U1080" s="13"/>
      <c r="V1080" s="13"/>
      <c r="W1080" s="13"/>
      <c r="X1080" s="13"/>
      <c r="Y1080" s="13"/>
      <c r="Z1080" s="13"/>
      <c r="AA1080" s="13"/>
      <c r="AB1080" s="13"/>
      <c r="AC1080" s="13"/>
      <c r="AD1080" s="13"/>
      <c r="AE1080" s="13"/>
      <c r="AT1080" s="242" t="s">
        <v>156</v>
      </c>
      <c r="AU1080" s="242" t="s">
        <v>84</v>
      </c>
      <c r="AV1080" s="13" t="s">
        <v>82</v>
      </c>
      <c r="AW1080" s="13" t="s">
        <v>30</v>
      </c>
      <c r="AX1080" s="13" t="s">
        <v>74</v>
      </c>
      <c r="AY1080" s="242" t="s">
        <v>148</v>
      </c>
    </row>
    <row r="1081" s="14" customFormat="1">
      <c r="A1081" s="14"/>
      <c r="B1081" s="243"/>
      <c r="C1081" s="244"/>
      <c r="D1081" s="234" t="s">
        <v>156</v>
      </c>
      <c r="E1081" s="245" t="s">
        <v>1</v>
      </c>
      <c r="F1081" s="246" t="s">
        <v>1038</v>
      </c>
      <c r="G1081" s="244"/>
      <c r="H1081" s="247">
        <v>8</v>
      </c>
      <c r="I1081" s="248"/>
      <c r="J1081" s="244"/>
      <c r="K1081" s="244"/>
      <c r="L1081" s="249"/>
      <c r="M1081" s="250"/>
      <c r="N1081" s="251"/>
      <c r="O1081" s="251"/>
      <c r="P1081" s="251"/>
      <c r="Q1081" s="251"/>
      <c r="R1081" s="251"/>
      <c r="S1081" s="251"/>
      <c r="T1081" s="252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53" t="s">
        <v>156</v>
      </c>
      <c r="AU1081" s="253" t="s">
        <v>84</v>
      </c>
      <c r="AV1081" s="14" t="s">
        <v>84</v>
      </c>
      <c r="AW1081" s="14" t="s">
        <v>30</v>
      </c>
      <c r="AX1081" s="14" t="s">
        <v>74</v>
      </c>
      <c r="AY1081" s="253" t="s">
        <v>148</v>
      </c>
    </row>
    <row r="1082" s="15" customFormat="1">
      <c r="A1082" s="15"/>
      <c r="B1082" s="254"/>
      <c r="C1082" s="255"/>
      <c r="D1082" s="234" t="s">
        <v>156</v>
      </c>
      <c r="E1082" s="256" t="s">
        <v>1</v>
      </c>
      <c r="F1082" s="257" t="s">
        <v>162</v>
      </c>
      <c r="G1082" s="255"/>
      <c r="H1082" s="258">
        <v>8</v>
      </c>
      <c r="I1082" s="259"/>
      <c r="J1082" s="255"/>
      <c r="K1082" s="255"/>
      <c r="L1082" s="260"/>
      <c r="M1082" s="261"/>
      <c r="N1082" s="262"/>
      <c r="O1082" s="262"/>
      <c r="P1082" s="262"/>
      <c r="Q1082" s="262"/>
      <c r="R1082" s="262"/>
      <c r="S1082" s="262"/>
      <c r="T1082" s="263"/>
      <c r="U1082" s="15"/>
      <c r="V1082" s="15"/>
      <c r="W1082" s="15"/>
      <c r="X1082" s="15"/>
      <c r="Y1082" s="15"/>
      <c r="Z1082" s="15"/>
      <c r="AA1082" s="15"/>
      <c r="AB1082" s="15"/>
      <c r="AC1082" s="15"/>
      <c r="AD1082" s="15"/>
      <c r="AE1082" s="15"/>
      <c r="AT1082" s="264" t="s">
        <v>156</v>
      </c>
      <c r="AU1082" s="264" t="s">
        <v>84</v>
      </c>
      <c r="AV1082" s="15" t="s">
        <v>155</v>
      </c>
      <c r="AW1082" s="15" t="s">
        <v>30</v>
      </c>
      <c r="AX1082" s="15" t="s">
        <v>82</v>
      </c>
      <c r="AY1082" s="264" t="s">
        <v>148</v>
      </c>
    </row>
    <row r="1083" s="2" customFormat="1" ht="24.15" customHeight="1">
      <c r="A1083" s="39"/>
      <c r="B1083" s="40"/>
      <c r="C1083" s="276" t="s">
        <v>1039</v>
      </c>
      <c r="D1083" s="276" t="s">
        <v>183</v>
      </c>
      <c r="E1083" s="277" t="s">
        <v>1040</v>
      </c>
      <c r="F1083" s="278" t="s">
        <v>1041</v>
      </c>
      <c r="G1083" s="279" t="s">
        <v>165</v>
      </c>
      <c r="H1083" s="280">
        <v>8</v>
      </c>
      <c r="I1083" s="281"/>
      <c r="J1083" s="282">
        <f>ROUND(I1083*H1083,2)</f>
        <v>0</v>
      </c>
      <c r="K1083" s="278" t="s">
        <v>1</v>
      </c>
      <c r="L1083" s="283"/>
      <c r="M1083" s="284" t="s">
        <v>1</v>
      </c>
      <c r="N1083" s="285" t="s">
        <v>39</v>
      </c>
      <c r="O1083" s="92"/>
      <c r="P1083" s="228">
        <f>O1083*H1083</f>
        <v>0</v>
      </c>
      <c r="Q1083" s="228">
        <v>0</v>
      </c>
      <c r="R1083" s="228">
        <f>Q1083*H1083</f>
        <v>0</v>
      </c>
      <c r="S1083" s="228">
        <v>0</v>
      </c>
      <c r="T1083" s="229">
        <f>S1083*H1083</f>
        <v>0</v>
      </c>
      <c r="U1083" s="39"/>
      <c r="V1083" s="39"/>
      <c r="W1083" s="39"/>
      <c r="X1083" s="39"/>
      <c r="Y1083" s="39"/>
      <c r="Z1083" s="39"/>
      <c r="AA1083" s="39"/>
      <c r="AB1083" s="39"/>
      <c r="AC1083" s="39"/>
      <c r="AD1083" s="39"/>
      <c r="AE1083" s="39"/>
      <c r="AR1083" s="230" t="s">
        <v>280</v>
      </c>
      <c r="AT1083" s="230" t="s">
        <v>183</v>
      </c>
      <c r="AU1083" s="230" t="s">
        <v>84</v>
      </c>
      <c r="AY1083" s="18" t="s">
        <v>148</v>
      </c>
      <c r="BE1083" s="231">
        <f>IF(N1083="základní",J1083,0)</f>
        <v>0</v>
      </c>
      <c r="BF1083" s="231">
        <f>IF(N1083="snížená",J1083,0)</f>
        <v>0</v>
      </c>
      <c r="BG1083" s="231">
        <f>IF(N1083="zákl. přenesená",J1083,0)</f>
        <v>0</v>
      </c>
      <c r="BH1083" s="231">
        <f>IF(N1083="sníž. přenesená",J1083,0)</f>
        <v>0</v>
      </c>
      <c r="BI1083" s="231">
        <f>IF(N1083="nulová",J1083,0)</f>
        <v>0</v>
      </c>
      <c r="BJ1083" s="18" t="s">
        <v>82</v>
      </c>
      <c r="BK1083" s="231">
        <f>ROUND(I1083*H1083,2)</f>
        <v>0</v>
      </c>
      <c r="BL1083" s="18" t="s">
        <v>218</v>
      </c>
      <c r="BM1083" s="230" t="s">
        <v>1042</v>
      </c>
    </row>
    <row r="1084" s="2" customFormat="1" ht="24.15" customHeight="1">
      <c r="A1084" s="39"/>
      <c r="B1084" s="40"/>
      <c r="C1084" s="219" t="s">
        <v>714</v>
      </c>
      <c r="D1084" s="219" t="s">
        <v>151</v>
      </c>
      <c r="E1084" s="220" t="s">
        <v>1043</v>
      </c>
      <c r="F1084" s="221" t="s">
        <v>1044</v>
      </c>
      <c r="G1084" s="222" t="s">
        <v>165</v>
      </c>
      <c r="H1084" s="223">
        <v>1</v>
      </c>
      <c r="I1084" s="224"/>
      <c r="J1084" s="225">
        <f>ROUND(I1084*H1084,2)</f>
        <v>0</v>
      </c>
      <c r="K1084" s="221" t="s">
        <v>33</v>
      </c>
      <c r="L1084" s="45"/>
      <c r="M1084" s="226" t="s">
        <v>1</v>
      </c>
      <c r="N1084" s="227" t="s">
        <v>39</v>
      </c>
      <c r="O1084" s="92"/>
      <c r="P1084" s="228">
        <f>O1084*H1084</f>
        <v>0</v>
      </c>
      <c r="Q1084" s="228">
        <v>0</v>
      </c>
      <c r="R1084" s="228">
        <f>Q1084*H1084</f>
        <v>0</v>
      </c>
      <c r="S1084" s="228">
        <v>0</v>
      </c>
      <c r="T1084" s="229">
        <f>S1084*H1084</f>
        <v>0</v>
      </c>
      <c r="U1084" s="39"/>
      <c r="V1084" s="39"/>
      <c r="W1084" s="39"/>
      <c r="X1084" s="39"/>
      <c r="Y1084" s="39"/>
      <c r="Z1084" s="39"/>
      <c r="AA1084" s="39"/>
      <c r="AB1084" s="39"/>
      <c r="AC1084" s="39"/>
      <c r="AD1084" s="39"/>
      <c r="AE1084" s="39"/>
      <c r="AR1084" s="230" t="s">
        <v>218</v>
      </c>
      <c r="AT1084" s="230" t="s">
        <v>151</v>
      </c>
      <c r="AU1084" s="230" t="s">
        <v>84</v>
      </c>
      <c r="AY1084" s="18" t="s">
        <v>148</v>
      </c>
      <c r="BE1084" s="231">
        <f>IF(N1084="základní",J1084,0)</f>
        <v>0</v>
      </c>
      <c r="BF1084" s="231">
        <f>IF(N1084="snížená",J1084,0)</f>
        <v>0</v>
      </c>
      <c r="BG1084" s="231">
        <f>IF(N1084="zákl. přenesená",J1084,0)</f>
        <v>0</v>
      </c>
      <c r="BH1084" s="231">
        <f>IF(N1084="sníž. přenesená",J1084,0)</f>
        <v>0</v>
      </c>
      <c r="BI1084" s="231">
        <f>IF(N1084="nulová",J1084,0)</f>
        <v>0</v>
      </c>
      <c r="BJ1084" s="18" t="s">
        <v>82</v>
      </c>
      <c r="BK1084" s="231">
        <f>ROUND(I1084*H1084,2)</f>
        <v>0</v>
      </c>
      <c r="BL1084" s="18" t="s">
        <v>218</v>
      </c>
      <c r="BM1084" s="230" t="s">
        <v>1045</v>
      </c>
    </row>
    <row r="1085" s="2" customFormat="1" ht="24.15" customHeight="1">
      <c r="A1085" s="39"/>
      <c r="B1085" s="40"/>
      <c r="C1085" s="276" t="s">
        <v>1046</v>
      </c>
      <c r="D1085" s="276" t="s">
        <v>183</v>
      </c>
      <c r="E1085" s="277" t="s">
        <v>1047</v>
      </c>
      <c r="F1085" s="278" t="s">
        <v>1048</v>
      </c>
      <c r="G1085" s="279" t="s">
        <v>165</v>
      </c>
      <c r="H1085" s="280">
        <v>1</v>
      </c>
      <c r="I1085" s="281"/>
      <c r="J1085" s="282">
        <f>ROUND(I1085*H1085,2)</f>
        <v>0</v>
      </c>
      <c r="K1085" s="278" t="s">
        <v>33</v>
      </c>
      <c r="L1085" s="283"/>
      <c r="M1085" s="284" t="s">
        <v>1</v>
      </c>
      <c r="N1085" s="285" t="s">
        <v>39</v>
      </c>
      <c r="O1085" s="92"/>
      <c r="P1085" s="228">
        <f>O1085*H1085</f>
        <v>0</v>
      </c>
      <c r="Q1085" s="228">
        <v>0.032000000000000001</v>
      </c>
      <c r="R1085" s="228">
        <f>Q1085*H1085</f>
        <v>0.032000000000000001</v>
      </c>
      <c r="S1085" s="228">
        <v>0</v>
      </c>
      <c r="T1085" s="229">
        <f>S1085*H1085</f>
        <v>0</v>
      </c>
      <c r="U1085" s="39"/>
      <c r="V1085" s="39"/>
      <c r="W1085" s="39"/>
      <c r="X1085" s="39"/>
      <c r="Y1085" s="39"/>
      <c r="Z1085" s="39"/>
      <c r="AA1085" s="39"/>
      <c r="AB1085" s="39"/>
      <c r="AC1085" s="39"/>
      <c r="AD1085" s="39"/>
      <c r="AE1085" s="39"/>
      <c r="AR1085" s="230" t="s">
        <v>280</v>
      </c>
      <c r="AT1085" s="230" t="s">
        <v>183</v>
      </c>
      <c r="AU1085" s="230" t="s">
        <v>84</v>
      </c>
      <c r="AY1085" s="18" t="s">
        <v>148</v>
      </c>
      <c r="BE1085" s="231">
        <f>IF(N1085="základní",J1085,0)</f>
        <v>0</v>
      </c>
      <c r="BF1085" s="231">
        <f>IF(N1085="snížená",J1085,0)</f>
        <v>0</v>
      </c>
      <c r="BG1085" s="231">
        <f>IF(N1085="zákl. přenesená",J1085,0)</f>
        <v>0</v>
      </c>
      <c r="BH1085" s="231">
        <f>IF(N1085="sníž. přenesená",J1085,0)</f>
        <v>0</v>
      </c>
      <c r="BI1085" s="231">
        <f>IF(N1085="nulová",J1085,0)</f>
        <v>0</v>
      </c>
      <c r="BJ1085" s="18" t="s">
        <v>82</v>
      </c>
      <c r="BK1085" s="231">
        <f>ROUND(I1085*H1085,2)</f>
        <v>0</v>
      </c>
      <c r="BL1085" s="18" t="s">
        <v>218</v>
      </c>
      <c r="BM1085" s="230" t="s">
        <v>1049</v>
      </c>
    </row>
    <row r="1086" s="13" customFormat="1">
      <c r="A1086" s="13"/>
      <c r="B1086" s="232"/>
      <c r="C1086" s="233"/>
      <c r="D1086" s="234" t="s">
        <v>156</v>
      </c>
      <c r="E1086" s="235" t="s">
        <v>1</v>
      </c>
      <c r="F1086" s="236" t="s">
        <v>985</v>
      </c>
      <c r="G1086" s="233"/>
      <c r="H1086" s="235" t="s">
        <v>1</v>
      </c>
      <c r="I1086" s="237"/>
      <c r="J1086" s="233"/>
      <c r="K1086" s="233"/>
      <c r="L1086" s="238"/>
      <c r="M1086" s="239"/>
      <c r="N1086" s="240"/>
      <c r="O1086" s="240"/>
      <c r="P1086" s="240"/>
      <c r="Q1086" s="240"/>
      <c r="R1086" s="240"/>
      <c r="S1086" s="240"/>
      <c r="T1086" s="241"/>
      <c r="U1086" s="13"/>
      <c r="V1086" s="13"/>
      <c r="W1086" s="13"/>
      <c r="X1086" s="13"/>
      <c r="Y1086" s="13"/>
      <c r="Z1086" s="13"/>
      <c r="AA1086" s="13"/>
      <c r="AB1086" s="13"/>
      <c r="AC1086" s="13"/>
      <c r="AD1086" s="13"/>
      <c r="AE1086" s="13"/>
      <c r="AT1086" s="242" t="s">
        <v>156</v>
      </c>
      <c r="AU1086" s="242" t="s">
        <v>84</v>
      </c>
      <c r="AV1086" s="13" t="s">
        <v>82</v>
      </c>
      <c r="AW1086" s="13" t="s">
        <v>30</v>
      </c>
      <c r="AX1086" s="13" t="s">
        <v>74</v>
      </c>
      <c r="AY1086" s="242" t="s">
        <v>148</v>
      </c>
    </row>
    <row r="1087" s="14" customFormat="1">
      <c r="A1087" s="14"/>
      <c r="B1087" s="243"/>
      <c r="C1087" s="244"/>
      <c r="D1087" s="234" t="s">
        <v>156</v>
      </c>
      <c r="E1087" s="245" t="s">
        <v>1</v>
      </c>
      <c r="F1087" s="246" t="s">
        <v>1050</v>
      </c>
      <c r="G1087" s="244"/>
      <c r="H1087" s="247">
        <v>1</v>
      </c>
      <c r="I1087" s="248"/>
      <c r="J1087" s="244"/>
      <c r="K1087" s="244"/>
      <c r="L1087" s="249"/>
      <c r="M1087" s="250"/>
      <c r="N1087" s="251"/>
      <c r="O1087" s="251"/>
      <c r="P1087" s="251"/>
      <c r="Q1087" s="251"/>
      <c r="R1087" s="251"/>
      <c r="S1087" s="251"/>
      <c r="T1087" s="252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53" t="s">
        <v>156</v>
      </c>
      <c r="AU1087" s="253" t="s">
        <v>84</v>
      </c>
      <c r="AV1087" s="14" t="s">
        <v>84</v>
      </c>
      <c r="AW1087" s="14" t="s">
        <v>30</v>
      </c>
      <c r="AX1087" s="14" t="s">
        <v>82</v>
      </c>
      <c r="AY1087" s="253" t="s">
        <v>148</v>
      </c>
    </row>
    <row r="1088" s="2" customFormat="1" ht="24.15" customHeight="1">
      <c r="A1088" s="39"/>
      <c r="B1088" s="40"/>
      <c r="C1088" s="276" t="s">
        <v>724</v>
      </c>
      <c r="D1088" s="276" t="s">
        <v>183</v>
      </c>
      <c r="E1088" s="277" t="s">
        <v>1040</v>
      </c>
      <c r="F1088" s="278" t="s">
        <v>1041</v>
      </c>
      <c r="G1088" s="279" t="s">
        <v>165</v>
      </c>
      <c r="H1088" s="280">
        <v>1</v>
      </c>
      <c r="I1088" s="281"/>
      <c r="J1088" s="282">
        <f>ROUND(I1088*H1088,2)</f>
        <v>0</v>
      </c>
      <c r="K1088" s="278" t="s">
        <v>1</v>
      </c>
      <c r="L1088" s="283"/>
      <c r="M1088" s="284" t="s">
        <v>1</v>
      </c>
      <c r="N1088" s="285" t="s">
        <v>39</v>
      </c>
      <c r="O1088" s="92"/>
      <c r="P1088" s="228">
        <f>O1088*H1088</f>
        <v>0</v>
      </c>
      <c r="Q1088" s="228">
        <v>0</v>
      </c>
      <c r="R1088" s="228">
        <f>Q1088*H1088</f>
        <v>0</v>
      </c>
      <c r="S1088" s="228">
        <v>0</v>
      </c>
      <c r="T1088" s="229">
        <f>S1088*H1088</f>
        <v>0</v>
      </c>
      <c r="U1088" s="39"/>
      <c r="V1088" s="39"/>
      <c r="W1088" s="39"/>
      <c r="X1088" s="39"/>
      <c r="Y1088" s="39"/>
      <c r="Z1088" s="39"/>
      <c r="AA1088" s="39"/>
      <c r="AB1088" s="39"/>
      <c r="AC1088" s="39"/>
      <c r="AD1088" s="39"/>
      <c r="AE1088" s="39"/>
      <c r="AR1088" s="230" t="s">
        <v>280</v>
      </c>
      <c r="AT1088" s="230" t="s">
        <v>183</v>
      </c>
      <c r="AU1088" s="230" t="s">
        <v>84</v>
      </c>
      <c r="AY1088" s="18" t="s">
        <v>148</v>
      </c>
      <c r="BE1088" s="231">
        <f>IF(N1088="základní",J1088,0)</f>
        <v>0</v>
      </c>
      <c r="BF1088" s="231">
        <f>IF(N1088="snížená",J1088,0)</f>
        <v>0</v>
      </c>
      <c r="BG1088" s="231">
        <f>IF(N1088="zákl. přenesená",J1088,0)</f>
        <v>0</v>
      </c>
      <c r="BH1088" s="231">
        <f>IF(N1088="sníž. přenesená",J1088,0)</f>
        <v>0</v>
      </c>
      <c r="BI1088" s="231">
        <f>IF(N1088="nulová",J1088,0)</f>
        <v>0</v>
      </c>
      <c r="BJ1088" s="18" t="s">
        <v>82</v>
      </c>
      <c r="BK1088" s="231">
        <f>ROUND(I1088*H1088,2)</f>
        <v>0</v>
      </c>
      <c r="BL1088" s="18" t="s">
        <v>218</v>
      </c>
      <c r="BM1088" s="230" t="s">
        <v>1051</v>
      </c>
    </row>
    <row r="1089" s="2" customFormat="1" ht="24.15" customHeight="1">
      <c r="A1089" s="39"/>
      <c r="B1089" s="40"/>
      <c r="C1089" s="219" t="s">
        <v>1052</v>
      </c>
      <c r="D1089" s="219" t="s">
        <v>151</v>
      </c>
      <c r="E1089" s="220" t="s">
        <v>1053</v>
      </c>
      <c r="F1089" s="221" t="s">
        <v>1054</v>
      </c>
      <c r="G1089" s="222" t="s">
        <v>165</v>
      </c>
      <c r="H1089" s="223">
        <v>5</v>
      </c>
      <c r="I1089" s="224"/>
      <c r="J1089" s="225">
        <f>ROUND(I1089*H1089,2)</f>
        <v>0</v>
      </c>
      <c r="K1089" s="221" t="s">
        <v>33</v>
      </c>
      <c r="L1089" s="45"/>
      <c r="M1089" s="226" t="s">
        <v>1</v>
      </c>
      <c r="N1089" s="227" t="s">
        <v>39</v>
      </c>
      <c r="O1089" s="92"/>
      <c r="P1089" s="228">
        <f>O1089*H1089</f>
        <v>0</v>
      </c>
      <c r="Q1089" s="228">
        <v>0</v>
      </c>
      <c r="R1089" s="228">
        <f>Q1089*H1089</f>
        <v>0</v>
      </c>
      <c r="S1089" s="228">
        <v>0</v>
      </c>
      <c r="T1089" s="229">
        <f>S1089*H1089</f>
        <v>0</v>
      </c>
      <c r="U1089" s="39"/>
      <c r="V1089" s="39"/>
      <c r="W1089" s="39"/>
      <c r="X1089" s="39"/>
      <c r="Y1089" s="39"/>
      <c r="Z1089" s="39"/>
      <c r="AA1089" s="39"/>
      <c r="AB1089" s="39"/>
      <c r="AC1089" s="39"/>
      <c r="AD1089" s="39"/>
      <c r="AE1089" s="39"/>
      <c r="AR1089" s="230" t="s">
        <v>218</v>
      </c>
      <c r="AT1089" s="230" t="s">
        <v>151</v>
      </c>
      <c r="AU1089" s="230" t="s">
        <v>84</v>
      </c>
      <c r="AY1089" s="18" t="s">
        <v>148</v>
      </c>
      <c r="BE1089" s="231">
        <f>IF(N1089="základní",J1089,0)</f>
        <v>0</v>
      </c>
      <c r="BF1089" s="231">
        <f>IF(N1089="snížená",J1089,0)</f>
        <v>0</v>
      </c>
      <c r="BG1089" s="231">
        <f>IF(N1089="zákl. přenesená",J1089,0)</f>
        <v>0</v>
      </c>
      <c r="BH1089" s="231">
        <f>IF(N1089="sníž. přenesená",J1089,0)</f>
        <v>0</v>
      </c>
      <c r="BI1089" s="231">
        <f>IF(N1089="nulová",J1089,0)</f>
        <v>0</v>
      </c>
      <c r="BJ1089" s="18" t="s">
        <v>82</v>
      </c>
      <c r="BK1089" s="231">
        <f>ROUND(I1089*H1089,2)</f>
        <v>0</v>
      </c>
      <c r="BL1089" s="18" t="s">
        <v>218</v>
      </c>
      <c r="BM1089" s="230" t="s">
        <v>1055</v>
      </c>
    </row>
    <row r="1090" s="14" customFormat="1">
      <c r="A1090" s="14"/>
      <c r="B1090" s="243"/>
      <c r="C1090" s="244"/>
      <c r="D1090" s="234" t="s">
        <v>156</v>
      </c>
      <c r="E1090" s="245" t="s">
        <v>1</v>
      </c>
      <c r="F1090" s="246" t="s">
        <v>1056</v>
      </c>
      <c r="G1090" s="244"/>
      <c r="H1090" s="247">
        <v>5</v>
      </c>
      <c r="I1090" s="248"/>
      <c r="J1090" s="244"/>
      <c r="K1090" s="244"/>
      <c r="L1090" s="249"/>
      <c r="M1090" s="250"/>
      <c r="N1090" s="251"/>
      <c r="O1090" s="251"/>
      <c r="P1090" s="251"/>
      <c r="Q1090" s="251"/>
      <c r="R1090" s="251"/>
      <c r="S1090" s="251"/>
      <c r="T1090" s="252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53" t="s">
        <v>156</v>
      </c>
      <c r="AU1090" s="253" t="s">
        <v>84</v>
      </c>
      <c r="AV1090" s="14" t="s">
        <v>84</v>
      </c>
      <c r="AW1090" s="14" t="s">
        <v>30</v>
      </c>
      <c r="AX1090" s="14" t="s">
        <v>74</v>
      </c>
      <c r="AY1090" s="253" t="s">
        <v>148</v>
      </c>
    </row>
    <row r="1091" s="15" customFormat="1">
      <c r="A1091" s="15"/>
      <c r="B1091" s="254"/>
      <c r="C1091" s="255"/>
      <c r="D1091" s="234" t="s">
        <v>156</v>
      </c>
      <c r="E1091" s="256" t="s">
        <v>1</v>
      </c>
      <c r="F1091" s="257" t="s">
        <v>162</v>
      </c>
      <c r="G1091" s="255"/>
      <c r="H1091" s="258">
        <v>5</v>
      </c>
      <c r="I1091" s="259"/>
      <c r="J1091" s="255"/>
      <c r="K1091" s="255"/>
      <c r="L1091" s="260"/>
      <c r="M1091" s="261"/>
      <c r="N1091" s="262"/>
      <c r="O1091" s="262"/>
      <c r="P1091" s="262"/>
      <c r="Q1091" s="262"/>
      <c r="R1091" s="262"/>
      <c r="S1091" s="262"/>
      <c r="T1091" s="263"/>
      <c r="U1091" s="15"/>
      <c r="V1091" s="15"/>
      <c r="W1091" s="15"/>
      <c r="X1091" s="15"/>
      <c r="Y1091" s="15"/>
      <c r="Z1091" s="15"/>
      <c r="AA1091" s="15"/>
      <c r="AB1091" s="15"/>
      <c r="AC1091" s="15"/>
      <c r="AD1091" s="15"/>
      <c r="AE1091" s="15"/>
      <c r="AT1091" s="264" t="s">
        <v>156</v>
      </c>
      <c r="AU1091" s="264" t="s">
        <v>84</v>
      </c>
      <c r="AV1091" s="15" t="s">
        <v>155</v>
      </c>
      <c r="AW1091" s="15" t="s">
        <v>30</v>
      </c>
      <c r="AX1091" s="15" t="s">
        <v>82</v>
      </c>
      <c r="AY1091" s="264" t="s">
        <v>148</v>
      </c>
    </row>
    <row r="1092" s="2" customFormat="1" ht="33" customHeight="1">
      <c r="A1092" s="39"/>
      <c r="B1092" s="40"/>
      <c r="C1092" s="276" t="s">
        <v>729</v>
      </c>
      <c r="D1092" s="276" t="s">
        <v>183</v>
      </c>
      <c r="E1092" s="277" t="s">
        <v>1035</v>
      </c>
      <c r="F1092" s="278" t="s">
        <v>1036</v>
      </c>
      <c r="G1092" s="279" t="s">
        <v>165</v>
      </c>
      <c r="H1092" s="280">
        <v>16</v>
      </c>
      <c r="I1092" s="281"/>
      <c r="J1092" s="282">
        <f>ROUND(I1092*H1092,2)</f>
        <v>0</v>
      </c>
      <c r="K1092" s="278" t="s">
        <v>1</v>
      </c>
      <c r="L1092" s="283"/>
      <c r="M1092" s="284" t="s">
        <v>1</v>
      </c>
      <c r="N1092" s="285" t="s">
        <v>39</v>
      </c>
      <c r="O1092" s="92"/>
      <c r="P1092" s="228">
        <f>O1092*H1092</f>
        <v>0</v>
      </c>
      <c r="Q1092" s="228">
        <v>0</v>
      </c>
      <c r="R1092" s="228">
        <f>Q1092*H1092</f>
        <v>0</v>
      </c>
      <c r="S1092" s="228">
        <v>0</v>
      </c>
      <c r="T1092" s="229">
        <f>S1092*H1092</f>
        <v>0</v>
      </c>
      <c r="U1092" s="39"/>
      <c r="V1092" s="39"/>
      <c r="W1092" s="39"/>
      <c r="X1092" s="39"/>
      <c r="Y1092" s="39"/>
      <c r="Z1092" s="39"/>
      <c r="AA1092" s="39"/>
      <c r="AB1092" s="39"/>
      <c r="AC1092" s="39"/>
      <c r="AD1092" s="39"/>
      <c r="AE1092" s="39"/>
      <c r="AR1092" s="230" t="s">
        <v>280</v>
      </c>
      <c r="AT1092" s="230" t="s">
        <v>183</v>
      </c>
      <c r="AU1092" s="230" t="s">
        <v>84</v>
      </c>
      <c r="AY1092" s="18" t="s">
        <v>148</v>
      </c>
      <c r="BE1092" s="231">
        <f>IF(N1092="základní",J1092,0)</f>
        <v>0</v>
      </c>
      <c r="BF1092" s="231">
        <f>IF(N1092="snížená",J1092,0)</f>
        <v>0</v>
      </c>
      <c r="BG1092" s="231">
        <f>IF(N1092="zákl. přenesená",J1092,0)</f>
        <v>0</v>
      </c>
      <c r="BH1092" s="231">
        <f>IF(N1092="sníž. přenesená",J1092,0)</f>
        <v>0</v>
      </c>
      <c r="BI1092" s="231">
        <f>IF(N1092="nulová",J1092,0)</f>
        <v>0</v>
      </c>
      <c r="BJ1092" s="18" t="s">
        <v>82</v>
      </c>
      <c r="BK1092" s="231">
        <f>ROUND(I1092*H1092,2)</f>
        <v>0</v>
      </c>
      <c r="BL1092" s="18" t="s">
        <v>218</v>
      </c>
      <c r="BM1092" s="230" t="s">
        <v>1057</v>
      </c>
    </row>
    <row r="1093" s="13" customFormat="1">
      <c r="A1093" s="13"/>
      <c r="B1093" s="232"/>
      <c r="C1093" s="233"/>
      <c r="D1093" s="234" t="s">
        <v>156</v>
      </c>
      <c r="E1093" s="235" t="s">
        <v>1</v>
      </c>
      <c r="F1093" s="236" t="s">
        <v>985</v>
      </c>
      <c r="G1093" s="233"/>
      <c r="H1093" s="235" t="s">
        <v>1</v>
      </c>
      <c r="I1093" s="237"/>
      <c r="J1093" s="233"/>
      <c r="K1093" s="233"/>
      <c r="L1093" s="238"/>
      <c r="M1093" s="239"/>
      <c r="N1093" s="240"/>
      <c r="O1093" s="240"/>
      <c r="P1093" s="240"/>
      <c r="Q1093" s="240"/>
      <c r="R1093" s="240"/>
      <c r="S1093" s="240"/>
      <c r="T1093" s="241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42" t="s">
        <v>156</v>
      </c>
      <c r="AU1093" s="242" t="s">
        <v>84</v>
      </c>
      <c r="AV1093" s="13" t="s">
        <v>82</v>
      </c>
      <c r="AW1093" s="13" t="s">
        <v>30</v>
      </c>
      <c r="AX1093" s="13" t="s">
        <v>74</v>
      </c>
      <c r="AY1093" s="242" t="s">
        <v>148</v>
      </c>
    </row>
    <row r="1094" s="14" customFormat="1">
      <c r="A1094" s="14"/>
      <c r="B1094" s="243"/>
      <c r="C1094" s="244"/>
      <c r="D1094" s="234" t="s">
        <v>156</v>
      </c>
      <c r="E1094" s="245" t="s">
        <v>1</v>
      </c>
      <c r="F1094" s="246" t="s">
        <v>1028</v>
      </c>
      <c r="G1094" s="244"/>
      <c r="H1094" s="247">
        <v>9</v>
      </c>
      <c r="I1094" s="248"/>
      <c r="J1094" s="244"/>
      <c r="K1094" s="244"/>
      <c r="L1094" s="249"/>
      <c r="M1094" s="250"/>
      <c r="N1094" s="251"/>
      <c r="O1094" s="251"/>
      <c r="P1094" s="251"/>
      <c r="Q1094" s="251"/>
      <c r="R1094" s="251"/>
      <c r="S1094" s="251"/>
      <c r="T1094" s="252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53" t="s">
        <v>156</v>
      </c>
      <c r="AU1094" s="253" t="s">
        <v>84</v>
      </c>
      <c r="AV1094" s="14" t="s">
        <v>84</v>
      </c>
      <c r="AW1094" s="14" t="s">
        <v>30</v>
      </c>
      <c r="AX1094" s="14" t="s">
        <v>74</v>
      </c>
      <c r="AY1094" s="253" t="s">
        <v>148</v>
      </c>
    </row>
    <row r="1095" s="14" customFormat="1">
      <c r="A1095" s="14"/>
      <c r="B1095" s="243"/>
      <c r="C1095" s="244"/>
      <c r="D1095" s="234" t="s">
        <v>156</v>
      </c>
      <c r="E1095" s="245" t="s">
        <v>1</v>
      </c>
      <c r="F1095" s="246" t="s">
        <v>1029</v>
      </c>
      <c r="G1095" s="244"/>
      <c r="H1095" s="247">
        <v>3</v>
      </c>
      <c r="I1095" s="248"/>
      <c r="J1095" s="244"/>
      <c r="K1095" s="244"/>
      <c r="L1095" s="249"/>
      <c r="M1095" s="250"/>
      <c r="N1095" s="251"/>
      <c r="O1095" s="251"/>
      <c r="P1095" s="251"/>
      <c r="Q1095" s="251"/>
      <c r="R1095" s="251"/>
      <c r="S1095" s="251"/>
      <c r="T1095" s="252"/>
      <c r="U1095" s="14"/>
      <c r="V1095" s="14"/>
      <c r="W1095" s="14"/>
      <c r="X1095" s="14"/>
      <c r="Y1095" s="14"/>
      <c r="Z1095" s="14"/>
      <c r="AA1095" s="14"/>
      <c r="AB1095" s="14"/>
      <c r="AC1095" s="14"/>
      <c r="AD1095" s="14"/>
      <c r="AE1095" s="14"/>
      <c r="AT1095" s="253" t="s">
        <v>156</v>
      </c>
      <c r="AU1095" s="253" t="s">
        <v>84</v>
      </c>
      <c r="AV1095" s="14" t="s">
        <v>84</v>
      </c>
      <c r="AW1095" s="14" t="s">
        <v>30</v>
      </c>
      <c r="AX1095" s="14" t="s">
        <v>74</v>
      </c>
      <c r="AY1095" s="253" t="s">
        <v>148</v>
      </c>
    </row>
    <row r="1096" s="14" customFormat="1">
      <c r="A1096" s="14"/>
      <c r="B1096" s="243"/>
      <c r="C1096" s="244"/>
      <c r="D1096" s="234" t="s">
        <v>156</v>
      </c>
      <c r="E1096" s="245" t="s">
        <v>1</v>
      </c>
      <c r="F1096" s="246" t="s">
        <v>1030</v>
      </c>
      <c r="G1096" s="244"/>
      <c r="H1096" s="247">
        <v>1</v>
      </c>
      <c r="I1096" s="248"/>
      <c r="J1096" s="244"/>
      <c r="K1096" s="244"/>
      <c r="L1096" s="249"/>
      <c r="M1096" s="250"/>
      <c r="N1096" s="251"/>
      <c r="O1096" s="251"/>
      <c r="P1096" s="251"/>
      <c r="Q1096" s="251"/>
      <c r="R1096" s="251"/>
      <c r="S1096" s="251"/>
      <c r="T1096" s="252"/>
      <c r="U1096" s="14"/>
      <c r="V1096" s="14"/>
      <c r="W1096" s="14"/>
      <c r="X1096" s="14"/>
      <c r="Y1096" s="14"/>
      <c r="Z1096" s="14"/>
      <c r="AA1096" s="14"/>
      <c r="AB1096" s="14"/>
      <c r="AC1096" s="14"/>
      <c r="AD1096" s="14"/>
      <c r="AE1096" s="14"/>
      <c r="AT1096" s="253" t="s">
        <v>156</v>
      </c>
      <c r="AU1096" s="253" t="s">
        <v>84</v>
      </c>
      <c r="AV1096" s="14" t="s">
        <v>84</v>
      </c>
      <c r="AW1096" s="14" t="s">
        <v>30</v>
      </c>
      <c r="AX1096" s="14" t="s">
        <v>74</v>
      </c>
      <c r="AY1096" s="253" t="s">
        <v>148</v>
      </c>
    </row>
    <row r="1097" s="14" customFormat="1">
      <c r="A1097" s="14"/>
      <c r="B1097" s="243"/>
      <c r="C1097" s="244"/>
      <c r="D1097" s="234" t="s">
        <v>156</v>
      </c>
      <c r="E1097" s="245" t="s">
        <v>1</v>
      </c>
      <c r="F1097" s="246" t="s">
        <v>1031</v>
      </c>
      <c r="G1097" s="244"/>
      <c r="H1097" s="247">
        <v>3</v>
      </c>
      <c r="I1097" s="248"/>
      <c r="J1097" s="244"/>
      <c r="K1097" s="244"/>
      <c r="L1097" s="249"/>
      <c r="M1097" s="250"/>
      <c r="N1097" s="251"/>
      <c r="O1097" s="251"/>
      <c r="P1097" s="251"/>
      <c r="Q1097" s="251"/>
      <c r="R1097" s="251"/>
      <c r="S1097" s="251"/>
      <c r="T1097" s="252"/>
      <c r="U1097" s="14"/>
      <c r="V1097" s="14"/>
      <c r="W1097" s="14"/>
      <c r="X1097" s="14"/>
      <c r="Y1097" s="14"/>
      <c r="Z1097" s="14"/>
      <c r="AA1097" s="14"/>
      <c r="AB1097" s="14"/>
      <c r="AC1097" s="14"/>
      <c r="AD1097" s="14"/>
      <c r="AE1097" s="14"/>
      <c r="AT1097" s="253" t="s">
        <v>156</v>
      </c>
      <c r="AU1097" s="253" t="s">
        <v>84</v>
      </c>
      <c r="AV1097" s="14" t="s">
        <v>84</v>
      </c>
      <c r="AW1097" s="14" t="s">
        <v>30</v>
      </c>
      <c r="AX1097" s="14" t="s">
        <v>74</v>
      </c>
      <c r="AY1097" s="253" t="s">
        <v>148</v>
      </c>
    </row>
    <row r="1098" s="15" customFormat="1">
      <c r="A1098" s="15"/>
      <c r="B1098" s="254"/>
      <c r="C1098" s="255"/>
      <c r="D1098" s="234" t="s">
        <v>156</v>
      </c>
      <c r="E1098" s="256" t="s">
        <v>1</v>
      </c>
      <c r="F1098" s="257" t="s">
        <v>162</v>
      </c>
      <c r="G1098" s="255"/>
      <c r="H1098" s="258">
        <v>16</v>
      </c>
      <c r="I1098" s="259"/>
      <c r="J1098" s="255"/>
      <c r="K1098" s="255"/>
      <c r="L1098" s="260"/>
      <c r="M1098" s="261"/>
      <c r="N1098" s="262"/>
      <c r="O1098" s="262"/>
      <c r="P1098" s="262"/>
      <c r="Q1098" s="262"/>
      <c r="R1098" s="262"/>
      <c r="S1098" s="262"/>
      <c r="T1098" s="263"/>
      <c r="U1098" s="15"/>
      <c r="V1098" s="15"/>
      <c r="W1098" s="15"/>
      <c r="X1098" s="15"/>
      <c r="Y1098" s="15"/>
      <c r="Z1098" s="15"/>
      <c r="AA1098" s="15"/>
      <c r="AB1098" s="15"/>
      <c r="AC1098" s="15"/>
      <c r="AD1098" s="15"/>
      <c r="AE1098" s="15"/>
      <c r="AT1098" s="264" t="s">
        <v>156</v>
      </c>
      <c r="AU1098" s="264" t="s">
        <v>84</v>
      </c>
      <c r="AV1098" s="15" t="s">
        <v>155</v>
      </c>
      <c r="AW1098" s="15" t="s">
        <v>30</v>
      </c>
      <c r="AX1098" s="15" t="s">
        <v>82</v>
      </c>
      <c r="AY1098" s="264" t="s">
        <v>148</v>
      </c>
    </row>
    <row r="1099" s="2" customFormat="1" ht="37.8" customHeight="1">
      <c r="A1099" s="39"/>
      <c r="B1099" s="40"/>
      <c r="C1099" s="276" t="s">
        <v>1058</v>
      </c>
      <c r="D1099" s="276" t="s">
        <v>183</v>
      </c>
      <c r="E1099" s="277" t="s">
        <v>1059</v>
      </c>
      <c r="F1099" s="278" t="s">
        <v>1060</v>
      </c>
      <c r="G1099" s="279" t="s">
        <v>165</v>
      </c>
      <c r="H1099" s="280">
        <v>5</v>
      </c>
      <c r="I1099" s="281"/>
      <c r="J1099" s="282">
        <f>ROUND(I1099*H1099,2)</f>
        <v>0</v>
      </c>
      <c r="K1099" s="278" t="s">
        <v>1</v>
      </c>
      <c r="L1099" s="283"/>
      <c r="M1099" s="284" t="s">
        <v>1</v>
      </c>
      <c r="N1099" s="285" t="s">
        <v>39</v>
      </c>
      <c r="O1099" s="92"/>
      <c r="P1099" s="228">
        <f>O1099*H1099</f>
        <v>0</v>
      </c>
      <c r="Q1099" s="228">
        <v>0</v>
      </c>
      <c r="R1099" s="228">
        <f>Q1099*H1099</f>
        <v>0</v>
      </c>
      <c r="S1099" s="228">
        <v>0</v>
      </c>
      <c r="T1099" s="229">
        <f>S1099*H1099</f>
        <v>0</v>
      </c>
      <c r="U1099" s="39"/>
      <c r="V1099" s="39"/>
      <c r="W1099" s="39"/>
      <c r="X1099" s="39"/>
      <c r="Y1099" s="39"/>
      <c r="Z1099" s="39"/>
      <c r="AA1099" s="39"/>
      <c r="AB1099" s="39"/>
      <c r="AC1099" s="39"/>
      <c r="AD1099" s="39"/>
      <c r="AE1099" s="39"/>
      <c r="AR1099" s="230" t="s">
        <v>280</v>
      </c>
      <c r="AT1099" s="230" t="s">
        <v>183</v>
      </c>
      <c r="AU1099" s="230" t="s">
        <v>84</v>
      </c>
      <c r="AY1099" s="18" t="s">
        <v>148</v>
      </c>
      <c r="BE1099" s="231">
        <f>IF(N1099="základní",J1099,0)</f>
        <v>0</v>
      </c>
      <c r="BF1099" s="231">
        <f>IF(N1099="snížená",J1099,0)</f>
        <v>0</v>
      </c>
      <c r="BG1099" s="231">
        <f>IF(N1099="zákl. přenesená",J1099,0)</f>
        <v>0</v>
      </c>
      <c r="BH1099" s="231">
        <f>IF(N1099="sníž. přenesená",J1099,0)</f>
        <v>0</v>
      </c>
      <c r="BI1099" s="231">
        <f>IF(N1099="nulová",J1099,0)</f>
        <v>0</v>
      </c>
      <c r="BJ1099" s="18" t="s">
        <v>82</v>
      </c>
      <c r="BK1099" s="231">
        <f>ROUND(I1099*H1099,2)</f>
        <v>0</v>
      </c>
      <c r="BL1099" s="18" t="s">
        <v>218</v>
      </c>
      <c r="BM1099" s="230" t="s">
        <v>1061</v>
      </c>
    </row>
    <row r="1100" s="13" customFormat="1">
      <c r="A1100" s="13"/>
      <c r="B1100" s="232"/>
      <c r="C1100" s="233"/>
      <c r="D1100" s="234" t="s">
        <v>156</v>
      </c>
      <c r="E1100" s="235" t="s">
        <v>1</v>
      </c>
      <c r="F1100" s="236" t="s">
        <v>985</v>
      </c>
      <c r="G1100" s="233"/>
      <c r="H1100" s="235" t="s">
        <v>1</v>
      </c>
      <c r="I1100" s="237"/>
      <c r="J1100" s="233"/>
      <c r="K1100" s="233"/>
      <c r="L1100" s="238"/>
      <c r="M1100" s="239"/>
      <c r="N1100" s="240"/>
      <c r="O1100" s="240"/>
      <c r="P1100" s="240"/>
      <c r="Q1100" s="240"/>
      <c r="R1100" s="240"/>
      <c r="S1100" s="240"/>
      <c r="T1100" s="241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42" t="s">
        <v>156</v>
      </c>
      <c r="AU1100" s="242" t="s">
        <v>84</v>
      </c>
      <c r="AV1100" s="13" t="s">
        <v>82</v>
      </c>
      <c r="AW1100" s="13" t="s">
        <v>30</v>
      </c>
      <c r="AX1100" s="13" t="s">
        <v>74</v>
      </c>
      <c r="AY1100" s="242" t="s">
        <v>148</v>
      </c>
    </row>
    <row r="1101" s="14" customFormat="1">
      <c r="A1101" s="14"/>
      <c r="B1101" s="243"/>
      <c r="C1101" s="244"/>
      <c r="D1101" s="234" t="s">
        <v>156</v>
      </c>
      <c r="E1101" s="245" t="s">
        <v>1</v>
      </c>
      <c r="F1101" s="246" t="s">
        <v>1056</v>
      </c>
      <c r="G1101" s="244"/>
      <c r="H1101" s="247">
        <v>5</v>
      </c>
      <c r="I1101" s="248"/>
      <c r="J1101" s="244"/>
      <c r="K1101" s="244"/>
      <c r="L1101" s="249"/>
      <c r="M1101" s="250"/>
      <c r="N1101" s="251"/>
      <c r="O1101" s="251"/>
      <c r="P1101" s="251"/>
      <c r="Q1101" s="251"/>
      <c r="R1101" s="251"/>
      <c r="S1101" s="251"/>
      <c r="T1101" s="252"/>
      <c r="U1101" s="14"/>
      <c r="V1101" s="14"/>
      <c r="W1101" s="14"/>
      <c r="X1101" s="14"/>
      <c r="Y1101" s="14"/>
      <c r="Z1101" s="14"/>
      <c r="AA1101" s="14"/>
      <c r="AB1101" s="14"/>
      <c r="AC1101" s="14"/>
      <c r="AD1101" s="14"/>
      <c r="AE1101" s="14"/>
      <c r="AT1101" s="253" t="s">
        <v>156</v>
      </c>
      <c r="AU1101" s="253" t="s">
        <v>84</v>
      </c>
      <c r="AV1101" s="14" t="s">
        <v>84</v>
      </c>
      <c r="AW1101" s="14" t="s">
        <v>30</v>
      </c>
      <c r="AX1101" s="14" t="s">
        <v>74</v>
      </c>
      <c r="AY1101" s="253" t="s">
        <v>148</v>
      </c>
    </row>
    <row r="1102" s="15" customFormat="1">
      <c r="A1102" s="15"/>
      <c r="B1102" s="254"/>
      <c r="C1102" s="255"/>
      <c r="D1102" s="234" t="s">
        <v>156</v>
      </c>
      <c r="E1102" s="256" t="s">
        <v>1</v>
      </c>
      <c r="F1102" s="257" t="s">
        <v>162</v>
      </c>
      <c r="G1102" s="255"/>
      <c r="H1102" s="258">
        <v>5</v>
      </c>
      <c r="I1102" s="259"/>
      <c r="J1102" s="255"/>
      <c r="K1102" s="255"/>
      <c r="L1102" s="260"/>
      <c r="M1102" s="261"/>
      <c r="N1102" s="262"/>
      <c r="O1102" s="262"/>
      <c r="P1102" s="262"/>
      <c r="Q1102" s="262"/>
      <c r="R1102" s="262"/>
      <c r="S1102" s="262"/>
      <c r="T1102" s="263"/>
      <c r="U1102" s="15"/>
      <c r="V1102" s="15"/>
      <c r="W1102" s="15"/>
      <c r="X1102" s="15"/>
      <c r="Y1102" s="15"/>
      <c r="Z1102" s="15"/>
      <c r="AA1102" s="15"/>
      <c r="AB1102" s="15"/>
      <c r="AC1102" s="15"/>
      <c r="AD1102" s="15"/>
      <c r="AE1102" s="15"/>
      <c r="AT1102" s="264" t="s">
        <v>156</v>
      </c>
      <c r="AU1102" s="264" t="s">
        <v>84</v>
      </c>
      <c r="AV1102" s="15" t="s">
        <v>155</v>
      </c>
      <c r="AW1102" s="15" t="s">
        <v>30</v>
      </c>
      <c r="AX1102" s="15" t="s">
        <v>82</v>
      </c>
      <c r="AY1102" s="264" t="s">
        <v>148</v>
      </c>
    </row>
    <row r="1103" s="2" customFormat="1" ht="16.5" customHeight="1">
      <c r="A1103" s="39"/>
      <c r="B1103" s="40"/>
      <c r="C1103" s="276" t="s">
        <v>735</v>
      </c>
      <c r="D1103" s="276" t="s">
        <v>183</v>
      </c>
      <c r="E1103" s="277" t="s">
        <v>1062</v>
      </c>
      <c r="F1103" s="278" t="s">
        <v>1063</v>
      </c>
      <c r="G1103" s="279" t="s">
        <v>165</v>
      </c>
      <c r="H1103" s="280">
        <v>5</v>
      </c>
      <c r="I1103" s="281"/>
      <c r="J1103" s="282">
        <f>ROUND(I1103*H1103,2)</f>
        <v>0</v>
      </c>
      <c r="K1103" s="278" t="s">
        <v>1</v>
      </c>
      <c r="L1103" s="283"/>
      <c r="M1103" s="284" t="s">
        <v>1</v>
      </c>
      <c r="N1103" s="285" t="s">
        <v>39</v>
      </c>
      <c r="O1103" s="92"/>
      <c r="P1103" s="228">
        <f>O1103*H1103</f>
        <v>0</v>
      </c>
      <c r="Q1103" s="228">
        <v>0</v>
      </c>
      <c r="R1103" s="228">
        <f>Q1103*H1103</f>
        <v>0</v>
      </c>
      <c r="S1103" s="228">
        <v>0</v>
      </c>
      <c r="T1103" s="229">
        <f>S1103*H1103</f>
        <v>0</v>
      </c>
      <c r="U1103" s="39"/>
      <c r="V1103" s="39"/>
      <c r="W1103" s="39"/>
      <c r="X1103" s="39"/>
      <c r="Y1103" s="39"/>
      <c r="Z1103" s="39"/>
      <c r="AA1103" s="39"/>
      <c r="AB1103" s="39"/>
      <c r="AC1103" s="39"/>
      <c r="AD1103" s="39"/>
      <c r="AE1103" s="39"/>
      <c r="AR1103" s="230" t="s">
        <v>280</v>
      </c>
      <c r="AT1103" s="230" t="s">
        <v>183</v>
      </c>
      <c r="AU1103" s="230" t="s">
        <v>84</v>
      </c>
      <c r="AY1103" s="18" t="s">
        <v>148</v>
      </c>
      <c r="BE1103" s="231">
        <f>IF(N1103="základní",J1103,0)</f>
        <v>0</v>
      </c>
      <c r="BF1103" s="231">
        <f>IF(N1103="snížená",J1103,0)</f>
        <v>0</v>
      </c>
      <c r="BG1103" s="231">
        <f>IF(N1103="zákl. přenesená",J1103,0)</f>
        <v>0</v>
      </c>
      <c r="BH1103" s="231">
        <f>IF(N1103="sníž. přenesená",J1103,0)</f>
        <v>0</v>
      </c>
      <c r="BI1103" s="231">
        <f>IF(N1103="nulová",J1103,0)</f>
        <v>0</v>
      </c>
      <c r="BJ1103" s="18" t="s">
        <v>82</v>
      </c>
      <c r="BK1103" s="231">
        <f>ROUND(I1103*H1103,2)</f>
        <v>0</v>
      </c>
      <c r="BL1103" s="18" t="s">
        <v>218</v>
      </c>
      <c r="BM1103" s="230" t="s">
        <v>1064</v>
      </c>
    </row>
    <row r="1104" s="13" customFormat="1">
      <c r="A1104" s="13"/>
      <c r="B1104" s="232"/>
      <c r="C1104" s="233"/>
      <c r="D1104" s="234" t="s">
        <v>156</v>
      </c>
      <c r="E1104" s="235" t="s">
        <v>1</v>
      </c>
      <c r="F1104" s="236" t="s">
        <v>985</v>
      </c>
      <c r="G1104" s="233"/>
      <c r="H1104" s="235" t="s">
        <v>1</v>
      </c>
      <c r="I1104" s="237"/>
      <c r="J1104" s="233"/>
      <c r="K1104" s="233"/>
      <c r="L1104" s="238"/>
      <c r="M1104" s="239"/>
      <c r="N1104" s="240"/>
      <c r="O1104" s="240"/>
      <c r="P1104" s="240"/>
      <c r="Q1104" s="240"/>
      <c r="R1104" s="240"/>
      <c r="S1104" s="240"/>
      <c r="T1104" s="241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42" t="s">
        <v>156</v>
      </c>
      <c r="AU1104" s="242" t="s">
        <v>84</v>
      </c>
      <c r="AV1104" s="13" t="s">
        <v>82</v>
      </c>
      <c r="AW1104" s="13" t="s">
        <v>30</v>
      </c>
      <c r="AX1104" s="13" t="s">
        <v>74</v>
      </c>
      <c r="AY1104" s="242" t="s">
        <v>148</v>
      </c>
    </row>
    <row r="1105" s="14" customFormat="1">
      <c r="A1105" s="14"/>
      <c r="B1105" s="243"/>
      <c r="C1105" s="244"/>
      <c r="D1105" s="234" t="s">
        <v>156</v>
      </c>
      <c r="E1105" s="245" t="s">
        <v>1</v>
      </c>
      <c r="F1105" s="246" t="s">
        <v>1056</v>
      </c>
      <c r="G1105" s="244"/>
      <c r="H1105" s="247">
        <v>5</v>
      </c>
      <c r="I1105" s="248"/>
      <c r="J1105" s="244"/>
      <c r="K1105" s="244"/>
      <c r="L1105" s="249"/>
      <c r="M1105" s="250"/>
      <c r="N1105" s="251"/>
      <c r="O1105" s="251"/>
      <c r="P1105" s="251"/>
      <c r="Q1105" s="251"/>
      <c r="R1105" s="251"/>
      <c r="S1105" s="251"/>
      <c r="T1105" s="252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53" t="s">
        <v>156</v>
      </c>
      <c r="AU1105" s="253" t="s">
        <v>84</v>
      </c>
      <c r="AV1105" s="14" t="s">
        <v>84</v>
      </c>
      <c r="AW1105" s="14" t="s">
        <v>30</v>
      </c>
      <c r="AX1105" s="14" t="s">
        <v>74</v>
      </c>
      <c r="AY1105" s="253" t="s">
        <v>148</v>
      </c>
    </row>
    <row r="1106" s="15" customFormat="1">
      <c r="A1106" s="15"/>
      <c r="B1106" s="254"/>
      <c r="C1106" s="255"/>
      <c r="D1106" s="234" t="s">
        <v>156</v>
      </c>
      <c r="E1106" s="256" t="s">
        <v>1</v>
      </c>
      <c r="F1106" s="257" t="s">
        <v>162</v>
      </c>
      <c r="G1106" s="255"/>
      <c r="H1106" s="258">
        <v>5</v>
      </c>
      <c r="I1106" s="259"/>
      <c r="J1106" s="255"/>
      <c r="K1106" s="255"/>
      <c r="L1106" s="260"/>
      <c r="M1106" s="261"/>
      <c r="N1106" s="262"/>
      <c r="O1106" s="262"/>
      <c r="P1106" s="262"/>
      <c r="Q1106" s="262"/>
      <c r="R1106" s="262"/>
      <c r="S1106" s="262"/>
      <c r="T1106" s="263"/>
      <c r="U1106" s="15"/>
      <c r="V1106" s="15"/>
      <c r="W1106" s="15"/>
      <c r="X1106" s="15"/>
      <c r="Y1106" s="15"/>
      <c r="Z1106" s="15"/>
      <c r="AA1106" s="15"/>
      <c r="AB1106" s="15"/>
      <c r="AC1106" s="15"/>
      <c r="AD1106" s="15"/>
      <c r="AE1106" s="15"/>
      <c r="AT1106" s="264" t="s">
        <v>156</v>
      </c>
      <c r="AU1106" s="264" t="s">
        <v>84</v>
      </c>
      <c r="AV1106" s="15" t="s">
        <v>155</v>
      </c>
      <c r="AW1106" s="15" t="s">
        <v>30</v>
      </c>
      <c r="AX1106" s="15" t="s">
        <v>82</v>
      </c>
      <c r="AY1106" s="264" t="s">
        <v>148</v>
      </c>
    </row>
    <row r="1107" s="2" customFormat="1" ht="24.15" customHeight="1">
      <c r="A1107" s="39"/>
      <c r="B1107" s="40"/>
      <c r="C1107" s="276" t="s">
        <v>1065</v>
      </c>
      <c r="D1107" s="276" t="s">
        <v>183</v>
      </c>
      <c r="E1107" s="277" t="s">
        <v>1040</v>
      </c>
      <c r="F1107" s="278" t="s">
        <v>1041</v>
      </c>
      <c r="G1107" s="279" t="s">
        <v>165</v>
      </c>
      <c r="H1107" s="280">
        <v>12</v>
      </c>
      <c r="I1107" s="281"/>
      <c r="J1107" s="282">
        <f>ROUND(I1107*H1107,2)</f>
        <v>0</v>
      </c>
      <c r="K1107" s="278" t="s">
        <v>1</v>
      </c>
      <c r="L1107" s="283"/>
      <c r="M1107" s="284" t="s">
        <v>1</v>
      </c>
      <c r="N1107" s="285" t="s">
        <v>39</v>
      </c>
      <c r="O1107" s="92"/>
      <c r="P1107" s="228">
        <f>O1107*H1107</f>
        <v>0</v>
      </c>
      <c r="Q1107" s="228">
        <v>0</v>
      </c>
      <c r="R1107" s="228">
        <f>Q1107*H1107</f>
        <v>0</v>
      </c>
      <c r="S1107" s="228">
        <v>0</v>
      </c>
      <c r="T1107" s="229">
        <f>S1107*H1107</f>
        <v>0</v>
      </c>
      <c r="U1107" s="39"/>
      <c r="V1107" s="39"/>
      <c r="W1107" s="39"/>
      <c r="X1107" s="39"/>
      <c r="Y1107" s="39"/>
      <c r="Z1107" s="39"/>
      <c r="AA1107" s="39"/>
      <c r="AB1107" s="39"/>
      <c r="AC1107" s="39"/>
      <c r="AD1107" s="39"/>
      <c r="AE1107" s="39"/>
      <c r="AR1107" s="230" t="s">
        <v>280</v>
      </c>
      <c r="AT1107" s="230" t="s">
        <v>183</v>
      </c>
      <c r="AU1107" s="230" t="s">
        <v>84</v>
      </c>
      <c r="AY1107" s="18" t="s">
        <v>148</v>
      </c>
      <c r="BE1107" s="231">
        <f>IF(N1107="základní",J1107,0)</f>
        <v>0</v>
      </c>
      <c r="BF1107" s="231">
        <f>IF(N1107="snížená",J1107,0)</f>
        <v>0</v>
      </c>
      <c r="BG1107" s="231">
        <f>IF(N1107="zákl. přenesená",J1107,0)</f>
        <v>0</v>
      </c>
      <c r="BH1107" s="231">
        <f>IF(N1107="sníž. přenesená",J1107,0)</f>
        <v>0</v>
      </c>
      <c r="BI1107" s="231">
        <f>IF(N1107="nulová",J1107,0)</f>
        <v>0</v>
      </c>
      <c r="BJ1107" s="18" t="s">
        <v>82</v>
      </c>
      <c r="BK1107" s="231">
        <f>ROUND(I1107*H1107,2)</f>
        <v>0</v>
      </c>
      <c r="BL1107" s="18" t="s">
        <v>218</v>
      </c>
      <c r="BM1107" s="230" t="s">
        <v>1066</v>
      </c>
    </row>
    <row r="1108" s="14" customFormat="1">
      <c r="A1108" s="14"/>
      <c r="B1108" s="243"/>
      <c r="C1108" s="244"/>
      <c r="D1108" s="234" t="s">
        <v>156</v>
      </c>
      <c r="E1108" s="245" t="s">
        <v>1</v>
      </c>
      <c r="F1108" s="246" t="s">
        <v>1028</v>
      </c>
      <c r="G1108" s="244"/>
      <c r="H1108" s="247">
        <v>9</v>
      </c>
      <c r="I1108" s="248"/>
      <c r="J1108" s="244"/>
      <c r="K1108" s="244"/>
      <c r="L1108" s="249"/>
      <c r="M1108" s="250"/>
      <c r="N1108" s="251"/>
      <c r="O1108" s="251"/>
      <c r="P1108" s="251"/>
      <c r="Q1108" s="251"/>
      <c r="R1108" s="251"/>
      <c r="S1108" s="251"/>
      <c r="T1108" s="252"/>
      <c r="U1108" s="14"/>
      <c r="V1108" s="14"/>
      <c r="W1108" s="14"/>
      <c r="X1108" s="14"/>
      <c r="Y1108" s="14"/>
      <c r="Z1108" s="14"/>
      <c r="AA1108" s="14"/>
      <c r="AB1108" s="14"/>
      <c r="AC1108" s="14"/>
      <c r="AD1108" s="14"/>
      <c r="AE1108" s="14"/>
      <c r="AT1108" s="253" t="s">
        <v>156</v>
      </c>
      <c r="AU1108" s="253" t="s">
        <v>84</v>
      </c>
      <c r="AV1108" s="14" t="s">
        <v>84</v>
      </c>
      <c r="AW1108" s="14" t="s">
        <v>30</v>
      </c>
      <c r="AX1108" s="14" t="s">
        <v>74</v>
      </c>
      <c r="AY1108" s="253" t="s">
        <v>148</v>
      </c>
    </row>
    <row r="1109" s="14" customFormat="1">
      <c r="A1109" s="14"/>
      <c r="B1109" s="243"/>
      <c r="C1109" s="244"/>
      <c r="D1109" s="234" t="s">
        <v>156</v>
      </c>
      <c r="E1109" s="245" t="s">
        <v>1</v>
      </c>
      <c r="F1109" s="246" t="s">
        <v>1029</v>
      </c>
      <c r="G1109" s="244"/>
      <c r="H1109" s="247">
        <v>3</v>
      </c>
      <c r="I1109" s="248"/>
      <c r="J1109" s="244"/>
      <c r="K1109" s="244"/>
      <c r="L1109" s="249"/>
      <c r="M1109" s="250"/>
      <c r="N1109" s="251"/>
      <c r="O1109" s="251"/>
      <c r="P1109" s="251"/>
      <c r="Q1109" s="251"/>
      <c r="R1109" s="251"/>
      <c r="S1109" s="251"/>
      <c r="T1109" s="252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53" t="s">
        <v>156</v>
      </c>
      <c r="AU1109" s="253" t="s">
        <v>84</v>
      </c>
      <c r="AV1109" s="14" t="s">
        <v>84</v>
      </c>
      <c r="AW1109" s="14" t="s">
        <v>30</v>
      </c>
      <c r="AX1109" s="14" t="s">
        <v>74</v>
      </c>
      <c r="AY1109" s="253" t="s">
        <v>148</v>
      </c>
    </row>
    <row r="1110" s="15" customFormat="1">
      <c r="A1110" s="15"/>
      <c r="B1110" s="254"/>
      <c r="C1110" s="255"/>
      <c r="D1110" s="234" t="s">
        <v>156</v>
      </c>
      <c r="E1110" s="256" t="s">
        <v>1</v>
      </c>
      <c r="F1110" s="257" t="s">
        <v>162</v>
      </c>
      <c r="G1110" s="255"/>
      <c r="H1110" s="258">
        <v>12</v>
      </c>
      <c r="I1110" s="259"/>
      <c r="J1110" s="255"/>
      <c r="K1110" s="255"/>
      <c r="L1110" s="260"/>
      <c r="M1110" s="261"/>
      <c r="N1110" s="262"/>
      <c r="O1110" s="262"/>
      <c r="P1110" s="262"/>
      <c r="Q1110" s="262"/>
      <c r="R1110" s="262"/>
      <c r="S1110" s="262"/>
      <c r="T1110" s="263"/>
      <c r="U1110" s="15"/>
      <c r="V1110" s="15"/>
      <c r="W1110" s="15"/>
      <c r="X1110" s="15"/>
      <c r="Y1110" s="15"/>
      <c r="Z1110" s="15"/>
      <c r="AA1110" s="15"/>
      <c r="AB1110" s="15"/>
      <c r="AC1110" s="15"/>
      <c r="AD1110" s="15"/>
      <c r="AE1110" s="15"/>
      <c r="AT1110" s="264" t="s">
        <v>156</v>
      </c>
      <c r="AU1110" s="264" t="s">
        <v>84</v>
      </c>
      <c r="AV1110" s="15" t="s">
        <v>155</v>
      </c>
      <c r="AW1110" s="15" t="s">
        <v>30</v>
      </c>
      <c r="AX1110" s="15" t="s">
        <v>82</v>
      </c>
      <c r="AY1110" s="264" t="s">
        <v>148</v>
      </c>
    </row>
    <row r="1111" s="2" customFormat="1" ht="16.5" customHeight="1">
      <c r="A1111" s="39"/>
      <c r="B1111" s="40"/>
      <c r="C1111" s="219" t="s">
        <v>740</v>
      </c>
      <c r="D1111" s="219" t="s">
        <v>151</v>
      </c>
      <c r="E1111" s="220" t="s">
        <v>1067</v>
      </c>
      <c r="F1111" s="221" t="s">
        <v>1068</v>
      </c>
      <c r="G1111" s="222" t="s">
        <v>165</v>
      </c>
      <c r="H1111" s="223">
        <v>24</v>
      </c>
      <c r="I1111" s="224"/>
      <c r="J1111" s="225">
        <f>ROUND(I1111*H1111,2)</f>
        <v>0</v>
      </c>
      <c r="K1111" s="221" t="s">
        <v>33</v>
      </c>
      <c r="L1111" s="45"/>
      <c r="M1111" s="226" t="s">
        <v>1</v>
      </c>
      <c r="N1111" s="227" t="s">
        <v>39</v>
      </c>
      <c r="O1111" s="92"/>
      <c r="P1111" s="228">
        <f>O1111*H1111</f>
        <v>0</v>
      </c>
      <c r="Q1111" s="228">
        <v>0</v>
      </c>
      <c r="R1111" s="228">
        <f>Q1111*H1111</f>
        <v>0</v>
      </c>
      <c r="S1111" s="228">
        <v>0</v>
      </c>
      <c r="T1111" s="229">
        <f>S1111*H1111</f>
        <v>0</v>
      </c>
      <c r="U1111" s="39"/>
      <c r="V1111" s="39"/>
      <c r="W1111" s="39"/>
      <c r="X1111" s="39"/>
      <c r="Y1111" s="39"/>
      <c r="Z1111" s="39"/>
      <c r="AA1111" s="39"/>
      <c r="AB1111" s="39"/>
      <c r="AC1111" s="39"/>
      <c r="AD1111" s="39"/>
      <c r="AE1111" s="39"/>
      <c r="AR1111" s="230" t="s">
        <v>218</v>
      </c>
      <c r="AT1111" s="230" t="s">
        <v>151</v>
      </c>
      <c r="AU1111" s="230" t="s">
        <v>84</v>
      </c>
      <c r="AY1111" s="18" t="s">
        <v>148</v>
      </c>
      <c r="BE1111" s="231">
        <f>IF(N1111="základní",J1111,0)</f>
        <v>0</v>
      </c>
      <c r="BF1111" s="231">
        <f>IF(N1111="snížená",J1111,0)</f>
        <v>0</v>
      </c>
      <c r="BG1111" s="231">
        <f>IF(N1111="zákl. přenesená",J1111,0)</f>
        <v>0</v>
      </c>
      <c r="BH1111" s="231">
        <f>IF(N1111="sníž. přenesená",J1111,0)</f>
        <v>0</v>
      </c>
      <c r="BI1111" s="231">
        <f>IF(N1111="nulová",J1111,0)</f>
        <v>0</v>
      </c>
      <c r="BJ1111" s="18" t="s">
        <v>82</v>
      </c>
      <c r="BK1111" s="231">
        <f>ROUND(I1111*H1111,2)</f>
        <v>0</v>
      </c>
      <c r="BL1111" s="18" t="s">
        <v>218</v>
      </c>
      <c r="BM1111" s="230" t="s">
        <v>1069</v>
      </c>
    </row>
    <row r="1112" s="14" customFormat="1">
      <c r="A1112" s="14"/>
      <c r="B1112" s="243"/>
      <c r="C1112" s="244"/>
      <c r="D1112" s="234" t="s">
        <v>156</v>
      </c>
      <c r="E1112" s="245" t="s">
        <v>1</v>
      </c>
      <c r="F1112" s="246" t="s">
        <v>1070</v>
      </c>
      <c r="G1112" s="244"/>
      <c r="H1112" s="247">
        <v>18</v>
      </c>
      <c r="I1112" s="248"/>
      <c r="J1112" s="244"/>
      <c r="K1112" s="244"/>
      <c r="L1112" s="249"/>
      <c r="M1112" s="250"/>
      <c r="N1112" s="251"/>
      <c r="O1112" s="251"/>
      <c r="P1112" s="251"/>
      <c r="Q1112" s="251"/>
      <c r="R1112" s="251"/>
      <c r="S1112" s="251"/>
      <c r="T1112" s="252"/>
      <c r="U1112" s="14"/>
      <c r="V1112" s="14"/>
      <c r="W1112" s="14"/>
      <c r="X1112" s="14"/>
      <c r="Y1112" s="14"/>
      <c r="Z1112" s="14"/>
      <c r="AA1112" s="14"/>
      <c r="AB1112" s="14"/>
      <c r="AC1112" s="14"/>
      <c r="AD1112" s="14"/>
      <c r="AE1112" s="14"/>
      <c r="AT1112" s="253" t="s">
        <v>156</v>
      </c>
      <c r="AU1112" s="253" t="s">
        <v>84</v>
      </c>
      <c r="AV1112" s="14" t="s">
        <v>84</v>
      </c>
      <c r="AW1112" s="14" t="s">
        <v>30</v>
      </c>
      <c r="AX1112" s="14" t="s">
        <v>74</v>
      </c>
      <c r="AY1112" s="253" t="s">
        <v>148</v>
      </c>
    </row>
    <row r="1113" s="14" customFormat="1">
      <c r="A1113" s="14"/>
      <c r="B1113" s="243"/>
      <c r="C1113" s="244"/>
      <c r="D1113" s="234" t="s">
        <v>156</v>
      </c>
      <c r="E1113" s="245" t="s">
        <v>1</v>
      </c>
      <c r="F1113" s="246" t="s">
        <v>1071</v>
      </c>
      <c r="G1113" s="244"/>
      <c r="H1113" s="247">
        <v>6</v>
      </c>
      <c r="I1113" s="248"/>
      <c r="J1113" s="244"/>
      <c r="K1113" s="244"/>
      <c r="L1113" s="249"/>
      <c r="M1113" s="250"/>
      <c r="N1113" s="251"/>
      <c r="O1113" s="251"/>
      <c r="P1113" s="251"/>
      <c r="Q1113" s="251"/>
      <c r="R1113" s="251"/>
      <c r="S1113" s="251"/>
      <c r="T1113" s="252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53" t="s">
        <v>156</v>
      </c>
      <c r="AU1113" s="253" t="s">
        <v>84</v>
      </c>
      <c r="AV1113" s="14" t="s">
        <v>84</v>
      </c>
      <c r="AW1113" s="14" t="s">
        <v>30</v>
      </c>
      <c r="AX1113" s="14" t="s">
        <v>74</v>
      </c>
      <c r="AY1113" s="253" t="s">
        <v>148</v>
      </c>
    </row>
    <row r="1114" s="15" customFormat="1">
      <c r="A1114" s="15"/>
      <c r="B1114" s="254"/>
      <c r="C1114" s="255"/>
      <c r="D1114" s="234" t="s">
        <v>156</v>
      </c>
      <c r="E1114" s="256" t="s">
        <v>1</v>
      </c>
      <c r="F1114" s="257" t="s">
        <v>162</v>
      </c>
      <c r="G1114" s="255"/>
      <c r="H1114" s="258">
        <v>24</v>
      </c>
      <c r="I1114" s="259"/>
      <c r="J1114" s="255"/>
      <c r="K1114" s="255"/>
      <c r="L1114" s="260"/>
      <c r="M1114" s="261"/>
      <c r="N1114" s="262"/>
      <c r="O1114" s="262"/>
      <c r="P1114" s="262"/>
      <c r="Q1114" s="262"/>
      <c r="R1114" s="262"/>
      <c r="S1114" s="262"/>
      <c r="T1114" s="263"/>
      <c r="U1114" s="15"/>
      <c r="V1114" s="15"/>
      <c r="W1114" s="15"/>
      <c r="X1114" s="15"/>
      <c r="Y1114" s="15"/>
      <c r="Z1114" s="15"/>
      <c r="AA1114" s="15"/>
      <c r="AB1114" s="15"/>
      <c r="AC1114" s="15"/>
      <c r="AD1114" s="15"/>
      <c r="AE1114" s="15"/>
      <c r="AT1114" s="264" t="s">
        <v>156</v>
      </c>
      <c r="AU1114" s="264" t="s">
        <v>84</v>
      </c>
      <c r="AV1114" s="15" t="s">
        <v>155</v>
      </c>
      <c r="AW1114" s="15" t="s">
        <v>30</v>
      </c>
      <c r="AX1114" s="15" t="s">
        <v>82</v>
      </c>
      <c r="AY1114" s="264" t="s">
        <v>148</v>
      </c>
    </row>
    <row r="1115" s="2" customFormat="1" ht="16.5" customHeight="1">
      <c r="A1115" s="39"/>
      <c r="B1115" s="40"/>
      <c r="C1115" s="276" t="s">
        <v>1072</v>
      </c>
      <c r="D1115" s="276" t="s">
        <v>183</v>
      </c>
      <c r="E1115" s="277" t="s">
        <v>1073</v>
      </c>
      <c r="F1115" s="278" t="s">
        <v>1074</v>
      </c>
      <c r="G1115" s="279" t="s">
        <v>165</v>
      </c>
      <c r="H1115" s="280">
        <v>4</v>
      </c>
      <c r="I1115" s="281"/>
      <c r="J1115" s="282">
        <f>ROUND(I1115*H1115,2)</f>
        <v>0</v>
      </c>
      <c r="K1115" s="278" t="s">
        <v>33</v>
      </c>
      <c r="L1115" s="283"/>
      <c r="M1115" s="284" t="s">
        <v>1</v>
      </c>
      <c r="N1115" s="285" t="s">
        <v>39</v>
      </c>
      <c r="O1115" s="92"/>
      <c r="P1115" s="228">
        <f>O1115*H1115</f>
        <v>0</v>
      </c>
      <c r="Q1115" s="228">
        <v>0.00050000000000000001</v>
      </c>
      <c r="R1115" s="228">
        <f>Q1115*H1115</f>
        <v>0.002</v>
      </c>
      <c r="S1115" s="228">
        <v>0</v>
      </c>
      <c r="T1115" s="229">
        <f>S1115*H1115</f>
        <v>0</v>
      </c>
      <c r="U1115" s="39"/>
      <c r="V1115" s="39"/>
      <c r="W1115" s="39"/>
      <c r="X1115" s="39"/>
      <c r="Y1115" s="39"/>
      <c r="Z1115" s="39"/>
      <c r="AA1115" s="39"/>
      <c r="AB1115" s="39"/>
      <c r="AC1115" s="39"/>
      <c r="AD1115" s="39"/>
      <c r="AE1115" s="39"/>
      <c r="AR1115" s="230" t="s">
        <v>280</v>
      </c>
      <c r="AT1115" s="230" t="s">
        <v>183</v>
      </c>
      <c r="AU1115" s="230" t="s">
        <v>84</v>
      </c>
      <c r="AY1115" s="18" t="s">
        <v>148</v>
      </c>
      <c r="BE1115" s="231">
        <f>IF(N1115="základní",J1115,0)</f>
        <v>0</v>
      </c>
      <c r="BF1115" s="231">
        <f>IF(N1115="snížená",J1115,0)</f>
        <v>0</v>
      </c>
      <c r="BG1115" s="231">
        <f>IF(N1115="zákl. přenesená",J1115,0)</f>
        <v>0</v>
      </c>
      <c r="BH1115" s="231">
        <f>IF(N1115="sníž. přenesená",J1115,0)</f>
        <v>0</v>
      </c>
      <c r="BI1115" s="231">
        <f>IF(N1115="nulová",J1115,0)</f>
        <v>0</v>
      </c>
      <c r="BJ1115" s="18" t="s">
        <v>82</v>
      </c>
      <c r="BK1115" s="231">
        <f>ROUND(I1115*H1115,2)</f>
        <v>0</v>
      </c>
      <c r="BL1115" s="18" t="s">
        <v>218</v>
      </c>
      <c r="BM1115" s="230" t="s">
        <v>1075</v>
      </c>
    </row>
    <row r="1116" s="14" customFormat="1">
      <c r="A1116" s="14"/>
      <c r="B1116" s="243"/>
      <c r="C1116" s="244"/>
      <c r="D1116" s="234" t="s">
        <v>156</v>
      </c>
      <c r="E1116" s="245" t="s">
        <v>1</v>
      </c>
      <c r="F1116" s="246" t="s">
        <v>1076</v>
      </c>
      <c r="G1116" s="244"/>
      <c r="H1116" s="247">
        <v>4</v>
      </c>
      <c r="I1116" s="248"/>
      <c r="J1116" s="244"/>
      <c r="K1116" s="244"/>
      <c r="L1116" s="249"/>
      <c r="M1116" s="250"/>
      <c r="N1116" s="251"/>
      <c r="O1116" s="251"/>
      <c r="P1116" s="251"/>
      <c r="Q1116" s="251"/>
      <c r="R1116" s="251"/>
      <c r="S1116" s="251"/>
      <c r="T1116" s="252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53" t="s">
        <v>156</v>
      </c>
      <c r="AU1116" s="253" t="s">
        <v>84</v>
      </c>
      <c r="AV1116" s="14" t="s">
        <v>84</v>
      </c>
      <c r="AW1116" s="14" t="s">
        <v>30</v>
      </c>
      <c r="AX1116" s="14" t="s">
        <v>74</v>
      </c>
      <c r="AY1116" s="253" t="s">
        <v>148</v>
      </c>
    </row>
    <row r="1117" s="15" customFormat="1">
      <c r="A1117" s="15"/>
      <c r="B1117" s="254"/>
      <c r="C1117" s="255"/>
      <c r="D1117" s="234" t="s">
        <v>156</v>
      </c>
      <c r="E1117" s="256" t="s">
        <v>1</v>
      </c>
      <c r="F1117" s="257" t="s">
        <v>162</v>
      </c>
      <c r="G1117" s="255"/>
      <c r="H1117" s="258">
        <v>4</v>
      </c>
      <c r="I1117" s="259"/>
      <c r="J1117" s="255"/>
      <c r="K1117" s="255"/>
      <c r="L1117" s="260"/>
      <c r="M1117" s="261"/>
      <c r="N1117" s="262"/>
      <c r="O1117" s="262"/>
      <c r="P1117" s="262"/>
      <c r="Q1117" s="262"/>
      <c r="R1117" s="262"/>
      <c r="S1117" s="262"/>
      <c r="T1117" s="263"/>
      <c r="U1117" s="15"/>
      <c r="V1117" s="15"/>
      <c r="W1117" s="15"/>
      <c r="X1117" s="15"/>
      <c r="Y1117" s="15"/>
      <c r="Z1117" s="15"/>
      <c r="AA1117" s="15"/>
      <c r="AB1117" s="15"/>
      <c r="AC1117" s="15"/>
      <c r="AD1117" s="15"/>
      <c r="AE1117" s="15"/>
      <c r="AT1117" s="264" t="s">
        <v>156</v>
      </c>
      <c r="AU1117" s="264" t="s">
        <v>84</v>
      </c>
      <c r="AV1117" s="15" t="s">
        <v>155</v>
      </c>
      <c r="AW1117" s="15" t="s">
        <v>30</v>
      </c>
      <c r="AX1117" s="15" t="s">
        <v>82</v>
      </c>
      <c r="AY1117" s="264" t="s">
        <v>148</v>
      </c>
    </row>
    <row r="1118" s="2" customFormat="1" ht="16.5" customHeight="1">
      <c r="A1118" s="39"/>
      <c r="B1118" s="40"/>
      <c r="C1118" s="276" t="s">
        <v>745</v>
      </c>
      <c r="D1118" s="276" t="s">
        <v>183</v>
      </c>
      <c r="E1118" s="277" t="s">
        <v>1077</v>
      </c>
      <c r="F1118" s="278" t="s">
        <v>1078</v>
      </c>
      <c r="G1118" s="279" t="s">
        <v>165</v>
      </c>
      <c r="H1118" s="280">
        <v>18</v>
      </c>
      <c r="I1118" s="281"/>
      <c r="J1118" s="282">
        <f>ROUND(I1118*H1118,2)</f>
        <v>0</v>
      </c>
      <c r="K1118" s="278" t="s">
        <v>33</v>
      </c>
      <c r="L1118" s="283"/>
      <c r="M1118" s="284" t="s">
        <v>1</v>
      </c>
      <c r="N1118" s="285" t="s">
        <v>39</v>
      </c>
      <c r="O1118" s="92"/>
      <c r="P1118" s="228">
        <f>O1118*H1118</f>
        <v>0</v>
      </c>
      <c r="Q1118" s="228">
        <v>0.00050000000000000001</v>
      </c>
      <c r="R1118" s="228">
        <f>Q1118*H1118</f>
        <v>0.0090000000000000011</v>
      </c>
      <c r="S1118" s="228">
        <v>0</v>
      </c>
      <c r="T1118" s="229">
        <f>S1118*H1118</f>
        <v>0</v>
      </c>
      <c r="U1118" s="39"/>
      <c r="V1118" s="39"/>
      <c r="W1118" s="39"/>
      <c r="X1118" s="39"/>
      <c r="Y1118" s="39"/>
      <c r="Z1118" s="39"/>
      <c r="AA1118" s="39"/>
      <c r="AB1118" s="39"/>
      <c r="AC1118" s="39"/>
      <c r="AD1118" s="39"/>
      <c r="AE1118" s="39"/>
      <c r="AR1118" s="230" t="s">
        <v>280</v>
      </c>
      <c r="AT1118" s="230" t="s">
        <v>183</v>
      </c>
      <c r="AU1118" s="230" t="s">
        <v>84</v>
      </c>
      <c r="AY1118" s="18" t="s">
        <v>148</v>
      </c>
      <c r="BE1118" s="231">
        <f>IF(N1118="základní",J1118,0)</f>
        <v>0</v>
      </c>
      <c r="BF1118" s="231">
        <f>IF(N1118="snížená",J1118,0)</f>
        <v>0</v>
      </c>
      <c r="BG1118" s="231">
        <f>IF(N1118="zákl. přenesená",J1118,0)</f>
        <v>0</v>
      </c>
      <c r="BH1118" s="231">
        <f>IF(N1118="sníž. přenesená",J1118,0)</f>
        <v>0</v>
      </c>
      <c r="BI1118" s="231">
        <f>IF(N1118="nulová",J1118,0)</f>
        <v>0</v>
      </c>
      <c r="BJ1118" s="18" t="s">
        <v>82</v>
      </c>
      <c r="BK1118" s="231">
        <f>ROUND(I1118*H1118,2)</f>
        <v>0</v>
      </c>
      <c r="BL1118" s="18" t="s">
        <v>218</v>
      </c>
      <c r="BM1118" s="230" t="s">
        <v>1079</v>
      </c>
    </row>
    <row r="1119" s="14" customFormat="1">
      <c r="A1119" s="14"/>
      <c r="B1119" s="243"/>
      <c r="C1119" s="244"/>
      <c r="D1119" s="234" t="s">
        <v>156</v>
      </c>
      <c r="E1119" s="245" t="s">
        <v>1</v>
      </c>
      <c r="F1119" s="246" t="s">
        <v>1070</v>
      </c>
      <c r="G1119" s="244"/>
      <c r="H1119" s="247">
        <v>18</v>
      </c>
      <c r="I1119" s="248"/>
      <c r="J1119" s="244"/>
      <c r="K1119" s="244"/>
      <c r="L1119" s="249"/>
      <c r="M1119" s="250"/>
      <c r="N1119" s="251"/>
      <c r="O1119" s="251"/>
      <c r="P1119" s="251"/>
      <c r="Q1119" s="251"/>
      <c r="R1119" s="251"/>
      <c r="S1119" s="251"/>
      <c r="T1119" s="252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53" t="s">
        <v>156</v>
      </c>
      <c r="AU1119" s="253" t="s">
        <v>84</v>
      </c>
      <c r="AV1119" s="14" t="s">
        <v>84</v>
      </c>
      <c r="AW1119" s="14" t="s">
        <v>30</v>
      </c>
      <c r="AX1119" s="14" t="s">
        <v>74</v>
      </c>
      <c r="AY1119" s="253" t="s">
        <v>148</v>
      </c>
    </row>
    <row r="1120" s="15" customFormat="1">
      <c r="A1120" s="15"/>
      <c r="B1120" s="254"/>
      <c r="C1120" s="255"/>
      <c r="D1120" s="234" t="s">
        <v>156</v>
      </c>
      <c r="E1120" s="256" t="s">
        <v>1</v>
      </c>
      <c r="F1120" s="257" t="s">
        <v>162</v>
      </c>
      <c r="G1120" s="255"/>
      <c r="H1120" s="258">
        <v>18</v>
      </c>
      <c r="I1120" s="259"/>
      <c r="J1120" s="255"/>
      <c r="K1120" s="255"/>
      <c r="L1120" s="260"/>
      <c r="M1120" s="261"/>
      <c r="N1120" s="262"/>
      <c r="O1120" s="262"/>
      <c r="P1120" s="262"/>
      <c r="Q1120" s="262"/>
      <c r="R1120" s="262"/>
      <c r="S1120" s="262"/>
      <c r="T1120" s="263"/>
      <c r="U1120" s="15"/>
      <c r="V1120" s="15"/>
      <c r="W1120" s="15"/>
      <c r="X1120" s="15"/>
      <c r="Y1120" s="15"/>
      <c r="Z1120" s="15"/>
      <c r="AA1120" s="15"/>
      <c r="AB1120" s="15"/>
      <c r="AC1120" s="15"/>
      <c r="AD1120" s="15"/>
      <c r="AE1120" s="15"/>
      <c r="AT1120" s="264" t="s">
        <v>156</v>
      </c>
      <c r="AU1120" s="264" t="s">
        <v>84</v>
      </c>
      <c r="AV1120" s="15" t="s">
        <v>155</v>
      </c>
      <c r="AW1120" s="15" t="s">
        <v>30</v>
      </c>
      <c r="AX1120" s="15" t="s">
        <v>82</v>
      </c>
      <c r="AY1120" s="264" t="s">
        <v>148</v>
      </c>
    </row>
    <row r="1121" s="2" customFormat="1" ht="16.5" customHeight="1">
      <c r="A1121" s="39"/>
      <c r="B1121" s="40"/>
      <c r="C1121" s="219" t="s">
        <v>1080</v>
      </c>
      <c r="D1121" s="219" t="s">
        <v>151</v>
      </c>
      <c r="E1121" s="220" t="s">
        <v>1081</v>
      </c>
      <c r="F1121" s="221" t="s">
        <v>1082</v>
      </c>
      <c r="G1121" s="222" t="s">
        <v>165</v>
      </c>
      <c r="H1121" s="223">
        <v>12</v>
      </c>
      <c r="I1121" s="224"/>
      <c r="J1121" s="225">
        <f>ROUND(I1121*H1121,2)</f>
        <v>0</v>
      </c>
      <c r="K1121" s="221" t="s">
        <v>33</v>
      </c>
      <c r="L1121" s="45"/>
      <c r="M1121" s="226" t="s">
        <v>1</v>
      </c>
      <c r="N1121" s="227" t="s">
        <v>39</v>
      </c>
      <c r="O1121" s="92"/>
      <c r="P1121" s="228">
        <f>O1121*H1121</f>
        <v>0</v>
      </c>
      <c r="Q1121" s="228">
        <v>0</v>
      </c>
      <c r="R1121" s="228">
        <f>Q1121*H1121</f>
        <v>0</v>
      </c>
      <c r="S1121" s="228">
        <v>0</v>
      </c>
      <c r="T1121" s="229">
        <f>S1121*H1121</f>
        <v>0</v>
      </c>
      <c r="U1121" s="39"/>
      <c r="V1121" s="39"/>
      <c r="W1121" s="39"/>
      <c r="X1121" s="39"/>
      <c r="Y1121" s="39"/>
      <c r="Z1121" s="39"/>
      <c r="AA1121" s="39"/>
      <c r="AB1121" s="39"/>
      <c r="AC1121" s="39"/>
      <c r="AD1121" s="39"/>
      <c r="AE1121" s="39"/>
      <c r="AR1121" s="230" t="s">
        <v>218</v>
      </c>
      <c r="AT1121" s="230" t="s">
        <v>151</v>
      </c>
      <c r="AU1121" s="230" t="s">
        <v>84</v>
      </c>
      <c r="AY1121" s="18" t="s">
        <v>148</v>
      </c>
      <c r="BE1121" s="231">
        <f>IF(N1121="základní",J1121,0)</f>
        <v>0</v>
      </c>
      <c r="BF1121" s="231">
        <f>IF(N1121="snížená",J1121,0)</f>
        <v>0</v>
      </c>
      <c r="BG1121" s="231">
        <f>IF(N1121="zákl. přenesená",J1121,0)</f>
        <v>0</v>
      </c>
      <c r="BH1121" s="231">
        <f>IF(N1121="sníž. přenesená",J1121,0)</f>
        <v>0</v>
      </c>
      <c r="BI1121" s="231">
        <f>IF(N1121="nulová",J1121,0)</f>
        <v>0</v>
      </c>
      <c r="BJ1121" s="18" t="s">
        <v>82</v>
      </c>
      <c r="BK1121" s="231">
        <f>ROUND(I1121*H1121,2)</f>
        <v>0</v>
      </c>
      <c r="BL1121" s="18" t="s">
        <v>218</v>
      </c>
      <c r="BM1121" s="230" t="s">
        <v>1083</v>
      </c>
    </row>
    <row r="1122" s="14" customFormat="1">
      <c r="A1122" s="14"/>
      <c r="B1122" s="243"/>
      <c r="C1122" s="244"/>
      <c r="D1122" s="234" t="s">
        <v>156</v>
      </c>
      <c r="E1122" s="245" t="s">
        <v>1</v>
      </c>
      <c r="F1122" s="246" t="s">
        <v>1084</v>
      </c>
      <c r="G1122" s="244"/>
      <c r="H1122" s="247">
        <v>6</v>
      </c>
      <c r="I1122" s="248"/>
      <c r="J1122" s="244"/>
      <c r="K1122" s="244"/>
      <c r="L1122" s="249"/>
      <c r="M1122" s="250"/>
      <c r="N1122" s="251"/>
      <c r="O1122" s="251"/>
      <c r="P1122" s="251"/>
      <c r="Q1122" s="251"/>
      <c r="R1122" s="251"/>
      <c r="S1122" s="251"/>
      <c r="T1122" s="252"/>
      <c r="U1122" s="14"/>
      <c r="V1122" s="14"/>
      <c r="W1122" s="14"/>
      <c r="X1122" s="14"/>
      <c r="Y1122" s="14"/>
      <c r="Z1122" s="14"/>
      <c r="AA1122" s="14"/>
      <c r="AB1122" s="14"/>
      <c r="AC1122" s="14"/>
      <c r="AD1122" s="14"/>
      <c r="AE1122" s="14"/>
      <c r="AT1122" s="253" t="s">
        <v>156</v>
      </c>
      <c r="AU1122" s="253" t="s">
        <v>84</v>
      </c>
      <c r="AV1122" s="14" t="s">
        <v>84</v>
      </c>
      <c r="AW1122" s="14" t="s">
        <v>30</v>
      </c>
      <c r="AX1122" s="14" t="s">
        <v>74</v>
      </c>
      <c r="AY1122" s="253" t="s">
        <v>148</v>
      </c>
    </row>
    <row r="1123" s="14" customFormat="1">
      <c r="A1123" s="14"/>
      <c r="B1123" s="243"/>
      <c r="C1123" s="244"/>
      <c r="D1123" s="234" t="s">
        <v>156</v>
      </c>
      <c r="E1123" s="245" t="s">
        <v>1</v>
      </c>
      <c r="F1123" s="246" t="s">
        <v>1029</v>
      </c>
      <c r="G1123" s="244"/>
      <c r="H1123" s="247">
        <v>3</v>
      </c>
      <c r="I1123" s="248"/>
      <c r="J1123" s="244"/>
      <c r="K1123" s="244"/>
      <c r="L1123" s="249"/>
      <c r="M1123" s="250"/>
      <c r="N1123" s="251"/>
      <c r="O1123" s="251"/>
      <c r="P1123" s="251"/>
      <c r="Q1123" s="251"/>
      <c r="R1123" s="251"/>
      <c r="S1123" s="251"/>
      <c r="T1123" s="252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53" t="s">
        <v>156</v>
      </c>
      <c r="AU1123" s="253" t="s">
        <v>84</v>
      </c>
      <c r="AV1123" s="14" t="s">
        <v>84</v>
      </c>
      <c r="AW1123" s="14" t="s">
        <v>30</v>
      </c>
      <c r="AX1123" s="14" t="s">
        <v>74</v>
      </c>
      <c r="AY1123" s="253" t="s">
        <v>148</v>
      </c>
    </row>
    <row r="1124" s="14" customFormat="1">
      <c r="A1124" s="14"/>
      <c r="B1124" s="243"/>
      <c r="C1124" s="244"/>
      <c r="D1124" s="234" t="s">
        <v>156</v>
      </c>
      <c r="E1124" s="245" t="s">
        <v>1</v>
      </c>
      <c r="F1124" s="246" t="s">
        <v>1031</v>
      </c>
      <c r="G1124" s="244"/>
      <c r="H1124" s="247">
        <v>3</v>
      </c>
      <c r="I1124" s="248"/>
      <c r="J1124" s="244"/>
      <c r="K1124" s="244"/>
      <c r="L1124" s="249"/>
      <c r="M1124" s="250"/>
      <c r="N1124" s="251"/>
      <c r="O1124" s="251"/>
      <c r="P1124" s="251"/>
      <c r="Q1124" s="251"/>
      <c r="R1124" s="251"/>
      <c r="S1124" s="251"/>
      <c r="T1124" s="252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53" t="s">
        <v>156</v>
      </c>
      <c r="AU1124" s="253" t="s">
        <v>84</v>
      </c>
      <c r="AV1124" s="14" t="s">
        <v>84</v>
      </c>
      <c r="AW1124" s="14" t="s">
        <v>30</v>
      </c>
      <c r="AX1124" s="14" t="s">
        <v>74</v>
      </c>
      <c r="AY1124" s="253" t="s">
        <v>148</v>
      </c>
    </row>
    <row r="1125" s="15" customFormat="1">
      <c r="A1125" s="15"/>
      <c r="B1125" s="254"/>
      <c r="C1125" s="255"/>
      <c r="D1125" s="234" t="s">
        <v>156</v>
      </c>
      <c r="E1125" s="256" t="s">
        <v>1</v>
      </c>
      <c r="F1125" s="257" t="s">
        <v>162</v>
      </c>
      <c r="G1125" s="255"/>
      <c r="H1125" s="258">
        <v>12</v>
      </c>
      <c r="I1125" s="259"/>
      <c r="J1125" s="255"/>
      <c r="K1125" s="255"/>
      <c r="L1125" s="260"/>
      <c r="M1125" s="261"/>
      <c r="N1125" s="262"/>
      <c r="O1125" s="262"/>
      <c r="P1125" s="262"/>
      <c r="Q1125" s="262"/>
      <c r="R1125" s="262"/>
      <c r="S1125" s="262"/>
      <c r="T1125" s="263"/>
      <c r="U1125" s="15"/>
      <c r="V1125" s="15"/>
      <c r="W1125" s="15"/>
      <c r="X1125" s="15"/>
      <c r="Y1125" s="15"/>
      <c r="Z1125" s="15"/>
      <c r="AA1125" s="15"/>
      <c r="AB1125" s="15"/>
      <c r="AC1125" s="15"/>
      <c r="AD1125" s="15"/>
      <c r="AE1125" s="15"/>
      <c r="AT1125" s="264" t="s">
        <v>156</v>
      </c>
      <c r="AU1125" s="264" t="s">
        <v>84</v>
      </c>
      <c r="AV1125" s="15" t="s">
        <v>155</v>
      </c>
      <c r="AW1125" s="15" t="s">
        <v>30</v>
      </c>
      <c r="AX1125" s="15" t="s">
        <v>82</v>
      </c>
      <c r="AY1125" s="264" t="s">
        <v>148</v>
      </c>
    </row>
    <row r="1126" s="2" customFormat="1" ht="24.15" customHeight="1">
      <c r="A1126" s="39"/>
      <c r="B1126" s="40"/>
      <c r="C1126" s="276" t="s">
        <v>746</v>
      </c>
      <c r="D1126" s="276" t="s">
        <v>183</v>
      </c>
      <c r="E1126" s="277" t="s">
        <v>1085</v>
      </c>
      <c r="F1126" s="278" t="s">
        <v>1086</v>
      </c>
      <c r="G1126" s="279" t="s">
        <v>1087</v>
      </c>
      <c r="H1126" s="280">
        <v>12</v>
      </c>
      <c r="I1126" s="281"/>
      <c r="J1126" s="282">
        <f>ROUND(I1126*H1126,2)</f>
        <v>0</v>
      </c>
      <c r="K1126" s="278" t="s">
        <v>1</v>
      </c>
      <c r="L1126" s="283"/>
      <c r="M1126" s="284" t="s">
        <v>1</v>
      </c>
      <c r="N1126" s="285" t="s">
        <v>39</v>
      </c>
      <c r="O1126" s="92"/>
      <c r="P1126" s="228">
        <f>O1126*H1126</f>
        <v>0</v>
      </c>
      <c r="Q1126" s="228">
        <v>0</v>
      </c>
      <c r="R1126" s="228">
        <f>Q1126*H1126</f>
        <v>0</v>
      </c>
      <c r="S1126" s="228">
        <v>0</v>
      </c>
      <c r="T1126" s="229">
        <f>S1126*H1126</f>
        <v>0</v>
      </c>
      <c r="U1126" s="39"/>
      <c r="V1126" s="39"/>
      <c r="W1126" s="39"/>
      <c r="X1126" s="39"/>
      <c r="Y1126" s="39"/>
      <c r="Z1126" s="39"/>
      <c r="AA1126" s="39"/>
      <c r="AB1126" s="39"/>
      <c r="AC1126" s="39"/>
      <c r="AD1126" s="39"/>
      <c r="AE1126" s="39"/>
      <c r="AR1126" s="230" t="s">
        <v>280</v>
      </c>
      <c r="AT1126" s="230" t="s">
        <v>183</v>
      </c>
      <c r="AU1126" s="230" t="s">
        <v>84</v>
      </c>
      <c r="AY1126" s="18" t="s">
        <v>148</v>
      </c>
      <c r="BE1126" s="231">
        <f>IF(N1126="základní",J1126,0)</f>
        <v>0</v>
      </c>
      <c r="BF1126" s="231">
        <f>IF(N1126="snížená",J1126,0)</f>
        <v>0</v>
      </c>
      <c r="BG1126" s="231">
        <f>IF(N1126="zákl. přenesená",J1126,0)</f>
        <v>0</v>
      </c>
      <c r="BH1126" s="231">
        <f>IF(N1126="sníž. přenesená",J1126,0)</f>
        <v>0</v>
      </c>
      <c r="BI1126" s="231">
        <f>IF(N1126="nulová",J1126,0)</f>
        <v>0</v>
      </c>
      <c r="BJ1126" s="18" t="s">
        <v>82</v>
      </c>
      <c r="BK1126" s="231">
        <f>ROUND(I1126*H1126,2)</f>
        <v>0</v>
      </c>
      <c r="BL1126" s="18" t="s">
        <v>218</v>
      </c>
      <c r="BM1126" s="230" t="s">
        <v>1088</v>
      </c>
    </row>
    <row r="1127" s="2" customFormat="1" ht="24.15" customHeight="1">
      <c r="A1127" s="39"/>
      <c r="B1127" s="40"/>
      <c r="C1127" s="219" t="s">
        <v>1089</v>
      </c>
      <c r="D1127" s="219" t="s">
        <v>151</v>
      </c>
      <c r="E1127" s="220" t="s">
        <v>1090</v>
      </c>
      <c r="F1127" s="221" t="s">
        <v>1091</v>
      </c>
      <c r="G1127" s="222" t="s">
        <v>165</v>
      </c>
      <c r="H1127" s="223">
        <v>5</v>
      </c>
      <c r="I1127" s="224"/>
      <c r="J1127" s="225">
        <f>ROUND(I1127*H1127,2)</f>
        <v>0</v>
      </c>
      <c r="K1127" s="221" t="s">
        <v>33</v>
      </c>
      <c r="L1127" s="45"/>
      <c r="M1127" s="226" t="s">
        <v>1</v>
      </c>
      <c r="N1127" s="227" t="s">
        <v>39</v>
      </c>
      <c r="O1127" s="92"/>
      <c r="P1127" s="228">
        <f>O1127*H1127</f>
        <v>0</v>
      </c>
      <c r="Q1127" s="228">
        <v>0.00047281249999999998</v>
      </c>
      <c r="R1127" s="228">
        <f>Q1127*H1127</f>
        <v>0.0023640624999999998</v>
      </c>
      <c r="S1127" s="228">
        <v>0</v>
      </c>
      <c r="T1127" s="229">
        <f>S1127*H1127</f>
        <v>0</v>
      </c>
      <c r="U1127" s="39"/>
      <c r="V1127" s="39"/>
      <c r="W1127" s="39"/>
      <c r="X1127" s="39"/>
      <c r="Y1127" s="39"/>
      <c r="Z1127" s="39"/>
      <c r="AA1127" s="39"/>
      <c r="AB1127" s="39"/>
      <c r="AC1127" s="39"/>
      <c r="AD1127" s="39"/>
      <c r="AE1127" s="39"/>
      <c r="AR1127" s="230" t="s">
        <v>218</v>
      </c>
      <c r="AT1127" s="230" t="s">
        <v>151</v>
      </c>
      <c r="AU1127" s="230" t="s">
        <v>84</v>
      </c>
      <c r="AY1127" s="18" t="s">
        <v>148</v>
      </c>
      <c r="BE1127" s="231">
        <f>IF(N1127="základní",J1127,0)</f>
        <v>0</v>
      </c>
      <c r="BF1127" s="231">
        <f>IF(N1127="snížená",J1127,0)</f>
        <v>0</v>
      </c>
      <c r="BG1127" s="231">
        <f>IF(N1127="zákl. přenesená",J1127,0)</f>
        <v>0</v>
      </c>
      <c r="BH1127" s="231">
        <f>IF(N1127="sníž. přenesená",J1127,0)</f>
        <v>0</v>
      </c>
      <c r="BI1127" s="231">
        <f>IF(N1127="nulová",J1127,0)</f>
        <v>0</v>
      </c>
      <c r="BJ1127" s="18" t="s">
        <v>82</v>
      </c>
      <c r="BK1127" s="231">
        <f>ROUND(I1127*H1127,2)</f>
        <v>0</v>
      </c>
      <c r="BL1127" s="18" t="s">
        <v>218</v>
      </c>
      <c r="BM1127" s="230" t="s">
        <v>1092</v>
      </c>
    </row>
    <row r="1128" s="14" customFormat="1">
      <c r="A1128" s="14"/>
      <c r="B1128" s="243"/>
      <c r="C1128" s="244"/>
      <c r="D1128" s="234" t="s">
        <v>156</v>
      </c>
      <c r="E1128" s="245" t="s">
        <v>1</v>
      </c>
      <c r="F1128" s="246" t="s">
        <v>1056</v>
      </c>
      <c r="G1128" s="244"/>
      <c r="H1128" s="247">
        <v>5</v>
      </c>
      <c r="I1128" s="248"/>
      <c r="J1128" s="244"/>
      <c r="K1128" s="244"/>
      <c r="L1128" s="249"/>
      <c r="M1128" s="250"/>
      <c r="N1128" s="251"/>
      <c r="O1128" s="251"/>
      <c r="P1128" s="251"/>
      <c r="Q1128" s="251"/>
      <c r="R1128" s="251"/>
      <c r="S1128" s="251"/>
      <c r="T1128" s="252"/>
      <c r="U1128" s="14"/>
      <c r="V1128" s="14"/>
      <c r="W1128" s="14"/>
      <c r="X1128" s="14"/>
      <c r="Y1128" s="14"/>
      <c r="Z1128" s="14"/>
      <c r="AA1128" s="14"/>
      <c r="AB1128" s="14"/>
      <c r="AC1128" s="14"/>
      <c r="AD1128" s="14"/>
      <c r="AE1128" s="14"/>
      <c r="AT1128" s="253" t="s">
        <v>156</v>
      </c>
      <c r="AU1128" s="253" t="s">
        <v>84</v>
      </c>
      <c r="AV1128" s="14" t="s">
        <v>84</v>
      </c>
      <c r="AW1128" s="14" t="s">
        <v>30</v>
      </c>
      <c r="AX1128" s="14" t="s">
        <v>74</v>
      </c>
      <c r="AY1128" s="253" t="s">
        <v>148</v>
      </c>
    </row>
    <row r="1129" s="15" customFormat="1">
      <c r="A1129" s="15"/>
      <c r="B1129" s="254"/>
      <c r="C1129" s="255"/>
      <c r="D1129" s="234" t="s">
        <v>156</v>
      </c>
      <c r="E1129" s="256" t="s">
        <v>1</v>
      </c>
      <c r="F1129" s="257" t="s">
        <v>162</v>
      </c>
      <c r="G1129" s="255"/>
      <c r="H1129" s="258">
        <v>5</v>
      </c>
      <c r="I1129" s="259"/>
      <c r="J1129" s="255"/>
      <c r="K1129" s="255"/>
      <c r="L1129" s="260"/>
      <c r="M1129" s="261"/>
      <c r="N1129" s="262"/>
      <c r="O1129" s="262"/>
      <c r="P1129" s="262"/>
      <c r="Q1129" s="262"/>
      <c r="R1129" s="262"/>
      <c r="S1129" s="262"/>
      <c r="T1129" s="263"/>
      <c r="U1129" s="15"/>
      <c r="V1129" s="15"/>
      <c r="W1129" s="15"/>
      <c r="X1129" s="15"/>
      <c r="Y1129" s="15"/>
      <c r="Z1129" s="15"/>
      <c r="AA1129" s="15"/>
      <c r="AB1129" s="15"/>
      <c r="AC1129" s="15"/>
      <c r="AD1129" s="15"/>
      <c r="AE1129" s="15"/>
      <c r="AT1129" s="264" t="s">
        <v>156</v>
      </c>
      <c r="AU1129" s="264" t="s">
        <v>84</v>
      </c>
      <c r="AV1129" s="15" t="s">
        <v>155</v>
      </c>
      <c r="AW1129" s="15" t="s">
        <v>30</v>
      </c>
      <c r="AX1129" s="15" t="s">
        <v>82</v>
      </c>
      <c r="AY1129" s="264" t="s">
        <v>148</v>
      </c>
    </row>
    <row r="1130" s="2" customFormat="1" ht="37.8" customHeight="1">
      <c r="A1130" s="39"/>
      <c r="B1130" s="40"/>
      <c r="C1130" s="276" t="s">
        <v>753</v>
      </c>
      <c r="D1130" s="276" t="s">
        <v>183</v>
      </c>
      <c r="E1130" s="277" t="s">
        <v>1093</v>
      </c>
      <c r="F1130" s="278" t="s">
        <v>1094</v>
      </c>
      <c r="G1130" s="279" t="s">
        <v>165</v>
      </c>
      <c r="H1130" s="280">
        <v>5</v>
      </c>
      <c r="I1130" s="281"/>
      <c r="J1130" s="282">
        <f>ROUND(I1130*H1130,2)</f>
        <v>0</v>
      </c>
      <c r="K1130" s="278" t="s">
        <v>1</v>
      </c>
      <c r="L1130" s="283"/>
      <c r="M1130" s="284" t="s">
        <v>1</v>
      </c>
      <c r="N1130" s="285" t="s">
        <v>39</v>
      </c>
      <c r="O1130" s="92"/>
      <c r="P1130" s="228">
        <f>O1130*H1130</f>
        <v>0</v>
      </c>
      <c r="Q1130" s="228">
        <v>0</v>
      </c>
      <c r="R1130" s="228">
        <f>Q1130*H1130</f>
        <v>0</v>
      </c>
      <c r="S1130" s="228">
        <v>0</v>
      </c>
      <c r="T1130" s="229">
        <f>S1130*H1130</f>
        <v>0</v>
      </c>
      <c r="U1130" s="39"/>
      <c r="V1130" s="39"/>
      <c r="W1130" s="39"/>
      <c r="X1130" s="39"/>
      <c r="Y1130" s="39"/>
      <c r="Z1130" s="39"/>
      <c r="AA1130" s="39"/>
      <c r="AB1130" s="39"/>
      <c r="AC1130" s="39"/>
      <c r="AD1130" s="39"/>
      <c r="AE1130" s="39"/>
      <c r="AR1130" s="230" t="s">
        <v>280</v>
      </c>
      <c r="AT1130" s="230" t="s">
        <v>183</v>
      </c>
      <c r="AU1130" s="230" t="s">
        <v>84</v>
      </c>
      <c r="AY1130" s="18" t="s">
        <v>148</v>
      </c>
      <c r="BE1130" s="231">
        <f>IF(N1130="základní",J1130,0)</f>
        <v>0</v>
      </c>
      <c r="BF1130" s="231">
        <f>IF(N1130="snížená",J1130,0)</f>
        <v>0</v>
      </c>
      <c r="BG1130" s="231">
        <f>IF(N1130="zákl. přenesená",J1130,0)</f>
        <v>0</v>
      </c>
      <c r="BH1130" s="231">
        <f>IF(N1130="sníž. přenesená",J1130,0)</f>
        <v>0</v>
      </c>
      <c r="BI1130" s="231">
        <f>IF(N1130="nulová",J1130,0)</f>
        <v>0</v>
      </c>
      <c r="BJ1130" s="18" t="s">
        <v>82</v>
      </c>
      <c r="BK1130" s="231">
        <f>ROUND(I1130*H1130,2)</f>
        <v>0</v>
      </c>
      <c r="BL1130" s="18" t="s">
        <v>218</v>
      </c>
      <c r="BM1130" s="230" t="s">
        <v>1095</v>
      </c>
    </row>
    <row r="1131" s="2" customFormat="1" ht="33" customHeight="1">
      <c r="A1131" s="39"/>
      <c r="B1131" s="40"/>
      <c r="C1131" s="219" t="s">
        <v>1096</v>
      </c>
      <c r="D1131" s="219" t="s">
        <v>151</v>
      </c>
      <c r="E1131" s="220" t="s">
        <v>1097</v>
      </c>
      <c r="F1131" s="221" t="s">
        <v>1098</v>
      </c>
      <c r="G1131" s="222" t="s">
        <v>165</v>
      </c>
      <c r="H1131" s="223">
        <v>3</v>
      </c>
      <c r="I1131" s="224"/>
      <c r="J1131" s="225">
        <f>ROUND(I1131*H1131,2)</f>
        <v>0</v>
      </c>
      <c r="K1131" s="221" t="s">
        <v>1</v>
      </c>
      <c r="L1131" s="45"/>
      <c r="M1131" s="226" t="s">
        <v>1</v>
      </c>
      <c r="N1131" s="227" t="s">
        <v>39</v>
      </c>
      <c r="O1131" s="92"/>
      <c r="P1131" s="228">
        <f>O1131*H1131</f>
        <v>0</v>
      </c>
      <c r="Q1131" s="228">
        <v>0</v>
      </c>
      <c r="R1131" s="228">
        <f>Q1131*H1131</f>
        <v>0</v>
      </c>
      <c r="S1131" s="228">
        <v>0</v>
      </c>
      <c r="T1131" s="229">
        <f>S1131*H1131</f>
        <v>0</v>
      </c>
      <c r="U1131" s="39"/>
      <c r="V1131" s="39"/>
      <c r="W1131" s="39"/>
      <c r="X1131" s="39"/>
      <c r="Y1131" s="39"/>
      <c r="Z1131" s="39"/>
      <c r="AA1131" s="39"/>
      <c r="AB1131" s="39"/>
      <c r="AC1131" s="39"/>
      <c r="AD1131" s="39"/>
      <c r="AE1131" s="39"/>
      <c r="AR1131" s="230" t="s">
        <v>218</v>
      </c>
      <c r="AT1131" s="230" t="s">
        <v>151</v>
      </c>
      <c r="AU1131" s="230" t="s">
        <v>84</v>
      </c>
      <c r="AY1131" s="18" t="s">
        <v>148</v>
      </c>
      <c r="BE1131" s="231">
        <f>IF(N1131="základní",J1131,0)</f>
        <v>0</v>
      </c>
      <c r="BF1131" s="231">
        <f>IF(N1131="snížená",J1131,0)</f>
        <v>0</v>
      </c>
      <c r="BG1131" s="231">
        <f>IF(N1131="zákl. přenesená",J1131,0)</f>
        <v>0</v>
      </c>
      <c r="BH1131" s="231">
        <f>IF(N1131="sníž. přenesená",J1131,0)</f>
        <v>0</v>
      </c>
      <c r="BI1131" s="231">
        <f>IF(N1131="nulová",J1131,0)</f>
        <v>0</v>
      </c>
      <c r="BJ1131" s="18" t="s">
        <v>82</v>
      </c>
      <c r="BK1131" s="231">
        <f>ROUND(I1131*H1131,2)</f>
        <v>0</v>
      </c>
      <c r="BL1131" s="18" t="s">
        <v>218</v>
      </c>
      <c r="BM1131" s="230" t="s">
        <v>1099</v>
      </c>
    </row>
    <row r="1132" s="13" customFormat="1">
      <c r="A1132" s="13"/>
      <c r="B1132" s="232"/>
      <c r="C1132" s="233"/>
      <c r="D1132" s="234" t="s">
        <v>156</v>
      </c>
      <c r="E1132" s="235" t="s">
        <v>1</v>
      </c>
      <c r="F1132" s="236" t="s">
        <v>985</v>
      </c>
      <c r="G1132" s="233"/>
      <c r="H1132" s="235" t="s">
        <v>1</v>
      </c>
      <c r="I1132" s="237"/>
      <c r="J1132" s="233"/>
      <c r="K1132" s="233"/>
      <c r="L1132" s="238"/>
      <c r="M1132" s="239"/>
      <c r="N1132" s="240"/>
      <c r="O1132" s="240"/>
      <c r="P1132" s="240"/>
      <c r="Q1132" s="240"/>
      <c r="R1132" s="240"/>
      <c r="S1132" s="240"/>
      <c r="T1132" s="241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42" t="s">
        <v>156</v>
      </c>
      <c r="AU1132" s="242" t="s">
        <v>84</v>
      </c>
      <c r="AV1132" s="13" t="s">
        <v>82</v>
      </c>
      <c r="AW1132" s="13" t="s">
        <v>30</v>
      </c>
      <c r="AX1132" s="13" t="s">
        <v>74</v>
      </c>
      <c r="AY1132" s="242" t="s">
        <v>148</v>
      </c>
    </row>
    <row r="1133" s="14" customFormat="1">
      <c r="A1133" s="14"/>
      <c r="B1133" s="243"/>
      <c r="C1133" s="244"/>
      <c r="D1133" s="234" t="s">
        <v>156</v>
      </c>
      <c r="E1133" s="245" t="s">
        <v>1</v>
      </c>
      <c r="F1133" s="246" t="s">
        <v>1100</v>
      </c>
      <c r="G1133" s="244"/>
      <c r="H1133" s="247">
        <v>3</v>
      </c>
      <c r="I1133" s="248"/>
      <c r="J1133" s="244"/>
      <c r="K1133" s="244"/>
      <c r="L1133" s="249"/>
      <c r="M1133" s="250"/>
      <c r="N1133" s="251"/>
      <c r="O1133" s="251"/>
      <c r="P1133" s="251"/>
      <c r="Q1133" s="251"/>
      <c r="R1133" s="251"/>
      <c r="S1133" s="251"/>
      <c r="T1133" s="252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53" t="s">
        <v>156</v>
      </c>
      <c r="AU1133" s="253" t="s">
        <v>84</v>
      </c>
      <c r="AV1133" s="14" t="s">
        <v>84</v>
      </c>
      <c r="AW1133" s="14" t="s">
        <v>30</v>
      </c>
      <c r="AX1133" s="14" t="s">
        <v>74</v>
      </c>
      <c r="AY1133" s="253" t="s">
        <v>148</v>
      </c>
    </row>
    <row r="1134" s="15" customFormat="1">
      <c r="A1134" s="15"/>
      <c r="B1134" s="254"/>
      <c r="C1134" s="255"/>
      <c r="D1134" s="234" t="s">
        <v>156</v>
      </c>
      <c r="E1134" s="256" t="s">
        <v>1</v>
      </c>
      <c r="F1134" s="257" t="s">
        <v>162</v>
      </c>
      <c r="G1134" s="255"/>
      <c r="H1134" s="258">
        <v>3</v>
      </c>
      <c r="I1134" s="259"/>
      <c r="J1134" s="255"/>
      <c r="K1134" s="255"/>
      <c r="L1134" s="260"/>
      <c r="M1134" s="261"/>
      <c r="N1134" s="262"/>
      <c r="O1134" s="262"/>
      <c r="P1134" s="262"/>
      <c r="Q1134" s="262"/>
      <c r="R1134" s="262"/>
      <c r="S1134" s="262"/>
      <c r="T1134" s="263"/>
      <c r="U1134" s="15"/>
      <c r="V1134" s="15"/>
      <c r="W1134" s="15"/>
      <c r="X1134" s="15"/>
      <c r="Y1134" s="15"/>
      <c r="Z1134" s="15"/>
      <c r="AA1134" s="15"/>
      <c r="AB1134" s="15"/>
      <c r="AC1134" s="15"/>
      <c r="AD1134" s="15"/>
      <c r="AE1134" s="15"/>
      <c r="AT1134" s="264" t="s">
        <v>156</v>
      </c>
      <c r="AU1134" s="264" t="s">
        <v>84</v>
      </c>
      <c r="AV1134" s="15" t="s">
        <v>155</v>
      </c>
      <c r="AW1134" s="15" t="s">
        <v>30</v>
      </c>
      <c r="AX1134" s="15" t="s">
        <v>82</v>
      </c>
      <c r="AY1134" s="264" t="s">
        <v>148</v>
      </c>
    </row>
    <row r="1135" s="2" customFormat="1" ht="24.15" customHeight="1">
      <c r="A1135" s="39"/>
      <c r="B1135" s="40"/>
      <c r="C1135" s="219" t="s">
        <v>770</v>
      </c>
      <c r="D1135" s="219" t="s">
        <v>151</v>
      </c>
      <c r="E1135" s="220" t="s">
        <v>1101</v>
      </c>
      <c r="F1135" s="221" t="s">
        <v>1102</v>
      </c>
      <c r="G1135" s="222" t="s">
        <v>173</v>
      </c>
      <c r="H1135" s="223">
        <v>0.57499999999999996</v>
      </c>
      <c r="I1135" s="224"/>
      <c r="J1135" s="225">
        <f>ROUND(I1135*H1135,2)</f>
        <v>0</v>
      </c>
      <c r="K1135" s="221" t="s">
        <v>33</v>
      </c>
      <c r="L1135" s="45"/>
      <c r="M1135" s="226" t="s">
        <v>1</v>
      </c>
      <c r="N1135" s="227" t="s">
        <v>39</v>
      </c>
      <c r="O1135" s="92"/>
      <c r="P1135" s="228">
        <f>O1135*H1135</f>
        <v>0</v>
      </c>
      <c r="Q1135" s="228">
        <v>0</v>
      </c>
      <c r="R1135" s="228">
        <f>Q1135*H1135</f>
        <v>0</v>
      </c>
      <c r="S1135" s="228">
        <v>0</v>
      </c>
      <c r="T1135" s="229">
        <f>S1135*H1135</f>
        <v>0</v>
      </c>
      <c r="U1135" s="39"/>
      <c r="V1135" s="39"/>
      <c r="W1135" s="39"/>
      <c r="X1135" s="39"/>
      <c r="Y1135" s="39"/>
      <c r="Z1135" s="39"/>
      <c r="AA1135" s="39"/>
      <c r="AB1135" s="39"/>
      <c r="AC1135" s="39"/>
      <c r="AD1135" s="39"/>
      <c r="AE1135" s="39"/>
      <c r="AR1135" s="230" t="s">
        <v>218</v>
      </c>
      <c r="AT1135" s="230" t="s">
        <v>151</v>
      </c>
      <c r="AU1135" s="230" t="s">
        <v>84</v>
      </c>
      <c r="AY1135" s="18" t="s">
        <v>148</v>
      </c>
      <c r="BE1135" s="231">
        <f>IF(N1135="základní",J1135,0)</f>
        <v>0</v>
      </c>
      <c r="BF1135" s="231">
        <f>IF(N1135="snížená",J1135,0)</f>
        <v>0</v>
      </c>
      <c r="BG1135" s="231">
        <f>IF(N1135="zákl. přenesená",J1135,0)</f>
        <v>0</v>
      </c>
      <c r="BH1135" s="231">
        <f>IF(N1135="sníž. přenesená",J1135,0)</f>
        <v>0</v>
      </c>
      <c r="BI1135" s="231">
        <f>IF(N1135="nulová",J1135,0)</f>
        <v>0</v>
      </c>
      <c r="BJ1135" s="18" t="s">
        <v>82</v>
      </c>
      <c r="BK1135" s="231">
        <f>ROUND(I1135*H1135,2)</f>
        <v>0</v>
      </c>
      <c r="BL1135" s="18" t="s">
        <v>218</v>
      </c>
      <c r="BM1135" s="230" t="s">
        <v>1103</v>
      </c>
    </row>
    <row r="1136" s="2" customFormat="1" ht="24.15" customHeight="1">
      <c r="A1136" s="39"/>
      <c r="B1136" s="40"/>
      <c r="C1136" s="219" t="s">
        <v>1104</v>
      </c>
      <c r="D1136" s="219" t="s">
        <v>151</v>
      </c>
      <c r="E1136" s="220" t="s">
        <v>1105</v>
      </c>
      <c r="F1136" s="221" t="s">
        <v>1106</v>
      </c>
      <c r="G1136" s="222" t="s">
        <v>173</v>
      </c>
      <c r="H1136" s="223">
        <v>0.57499999999999996</v>
      </c>
      <c r="I1136" s="224"/>
      <c r="J1136" s="225">
        <f>ROUND(I1136*H1136,2)</f>
        <v>0</v>
      </c>
      <c r="K1136" s="221" t="s">
        <v>33</v>
      </c>
      <c r="L1136" s="45"/>
      <c r="M1136" s="226" t="s">
        <v>1</v>
      </c>
      <c r="N1136" s="227" t="s">
        <v>39</v>
      </c>
      <c r="O1136" s="92"/>
      <c r="P1136" s="228">
        <f>O1136*H1136</f>
        <v>0</v>
      </c>
      <c r="Q1136" s="228">
        <v>0</v>
      </c>
      <c r="R1136" s="228">
        <f>Q1136*H1136</f>
        <v>0</v>
      </c>
      <c r="S1136" s="228">
        <v>0</v>
      </c>
      <c r="T1136" s="229">
        <f>S1136*H1136</f>
        <v>0</v>
      </c>
      <c r="U1136" s="39"/>
      <c r="V1136" s="39"/>
      <c r="W1136" s="39"/>
      <c r="X1136" s="39"/>
      <c r="Y1136" s="39"/>
      <c r="Z1136" s="39"/>
      <c r="AA1136" s="39"/>
      <c r="AB1136" s="39"/>
      <c r="AC1136" s="39"/>
      <c r="AD1136" s="39"/>
      <c r="AE1136" s="39"/>
      <c r="AR1136" s="230" t="s">
        <v>218</v>
      </c>
      <c r="AT1136" s="230" t="s">
        <v>151</v>
      </c>
      <c r="AU1136" s="230" t="s">
        <v>84</v>
      </c>
      <c r="AY1136" s="18" t="s">
        <v>148</v>
      </c>
      <c r="BE1136" s="231">
        <f>IF(N1136="základní",J1136,0)</f>
        <v>0</v>
      </c>
      <c r="BF1136" s="231">
        <f>IF(N1136="snížená",J1136,0)</f>
        <v>0</v>
      </c>
      <c r="BG1136" s="231">
        <f>IF(N1136="zákl. přenesená",J1136,0)</f>
        <v>0</v>
      </c>
      <c r="BH1136" s="231">
        <f>IF(N1136="sníž. přenesená",J1136,0)</f>
        <v>0</v>
      </c>
      <c r="BI1136" s="231">
        <f>IF(N1136="nulová",J1136,0)</f>
        <v>0</v>
      </c>
      <c r="BJ1136" s="18" t="s">
        <v>82</v>
      </c>
      <c r="BK1136" s="231">
        <f>ROUND(I1136*H1136,2)</f>
        <v>0</v>
      </c>
      <c r="BL1136" s="18" t="s">
        <v>218</v>
      </c>
      <c r="BM1136" s="230" t="s">
        <v>1107</v>
      </c>
    </row>
    <row r="1137" s="12" customFormat="1" ht="22.8" customHeight="1">
      <c r="A1137" s="12"/>
      <c r="B1137" s="203"/>
      <c r="C1137" s="204"/>
      <c r="D1137" s="205" t="s">
        <v>73</v>
      </c>
      <c r="E1137" s="217" t="s">
        <v>1108</v>
      </c>
      <c r="F1137" s="217" t="s">
        <v>1109</v>
      </c>
      <c r="G1137" s="204"/>
      <c r="H1137" s="204"/>
      <c r="I1137" s="207"/>
      <c r="J1137" s="218">
        <f>BK1137</f>
        <v>0</v>
      </c>
      <c r="K1137" s="204"/>
      <c r="L1137" s="209"/>
      <c r="M1137" s="210"/>
      <c r="N1137" s="211"/>
      <c r="O1137" s="211"/>
      <c r="P1137" s="212">
        <f>SUM(P1138:P1149)</f>
        <v>0</v>
      </c>
      <c r="Q1137" s="211"/>
      <c r="R1137" s="212">
        <f>SUM(R1138:R1149)</f>
        <v>0.0321187125</v>
      </c>
      <c r="S1137" s="211"/>
      <c r="T1137" s="213">
        <f>SUM(T1138:T1149)</f>
        <v>0</v>
      </c>
      <c r="U1137" s="12"/>
      <c r="V1137" s="12"/>
      <c r="W1137" s="12"/>
      <c r="X1137" s="12"/>
      <c r="Y1137" s="12"/>
      <c r="Z1137" s="12"/>
      <c r="AA1137" s="12"/>
      <c r="AB1137" s="12"/>
      <c r="AC1137" s="12"/>
      <c r="AD1137" s="12"/>
      <c r="AE1137" s="12"/>
      <c r="AR1137" s="214" t="s">
        <v>84</v>
      </c>
      <c r="AT1137" s="215" t="s">
        <v>73</v>
      </c>
      <c r="AU1137" s="215" t="s">
        <v>82</v>
      </c>
      <c r="AY1137" s="214" t="s">
        <v>148</v>
      </c>
      <c r="BK1137" s="216">
        <f>SUM(BK1138:BK1149)</f>
        <v>0</v>
      </c>
    </row>
    <row r="1138" s="2" customFormat="1" ht="24.15" customHeight="1">
      <c r="A1138" s="39"/>
      <c r="B1138" s="40"/>
      <c r="C1138" s="219" t="s">
        <v>775</v>
      </c>
      <c r="D1138" s="219" t="s">
        <v>151</v>
      </c>
      <c r="E1138" s="220" t="s">
        <v>1110</v>
      </c>
      <c r="F1138" s="221" t="s">
        <v>1111</v>
      </c>
      <c r="G1138" s="222" t="s">
        <v>1112</v>
      </c>
      <c r="H1138" s="223">
        <v>651</v>
      </c>
      <c r="I1138" s="224"/>
      <c r="J1138" s="225">
        <f>ROUND(I1138*H1138,2)</f>
        <v>0</v>
      </c>
      <c r="K1138" s="221" t="s">
        <v>33</v>
      </c>
      <c r="L1138" s="45"/>
      <c r="M1138" s="226" t="s">
        <v>1</v>
      </c>
      <c r="N1138" s="227" t="s">
        <v>39</v>
      </c>
      <c r="O1138" s="92"/>
      <c r="P1138" s="228">
        <f>O1138*H1138</f>
        <v>0</v>
      </c>
      <c r="Q1138" s="228">
        <v>4.93375E-05</v>
      </c>
      <c r="R1138" s="228">
        <f>Q1138*H1138</f>
        <v>0.0321187125</v>
      </c>
      <c r="S1138" s="228">
        <v>0</v>
      </c>
      <c r="T1138" s="229">
        <f>S1138*H1138</f>
        <v>0</v>
      </c>
      <c r="U1138" s="39"/>
      <c r="V1138" s="39"/>
      <c r="W1138" s="39"/>
      <c r="X1138" s="39"/>
      <c r="Y1138" s="39"/>
      <c r="Z1138" s="39"/>
      <c r="AA1138" s="39"/>
      <c r="AB1138" s="39"/>
      <c r="AC1138" s="39"/>
      <c r="AD1138" s="39"/>
      <c r="AE1138" s="39"/>
      <c r="AR1138" s="230" t="s">
        <v>218</v>
      </c>
      <c r="AT1138" s="230" t="s">
        <v>151</v>
      </c>
      <c r="AU1138" s="230" t="s">
        <v>84</v>
      </c>
      <c r="AY1138" s="18" t="s">
        <v>148</v>
      </c>
      <c r="BE1138" s="231">
        <f>IF(N1138="základní",J1138,0)</f>
        <v>0</v>
      </c>
      <c r="BF1138" s="231">
        <f>IF(N1138="snížená",J1138,0)</f>
        <v>0</v>
      </c>
      <c r="BG1138" s="231">
        <f>IF(N1138="zákl. přenesená",J1138,0)</f>
        <v>0</v>
      </c>
      <c r="BH1138" s="231">
        <f>IF(N1138="sníž. přenesená",J1138,0)</f>
        <v>0</v>
      </c>
      <c r="BI1138" s="231">
        <f>IF(N1138="nulová",J1138,0)</f>
        <v>0</v>
      </c>
      <c r="BJ1138" s="18" t="s">
        <v>82</v>
      </c>
      <c r="BK1138" s="231">
        <f>ROUND(I1138*H1138,2)</f>
        <v>0</v>
      </c>
      <c r="BL1138" s="18" t="s">
        <v>218</v>
      </c>
      <c r="BM1138" s="230" t="s">
        <v>1113</v>
      </c>
    </row>
    <row r="1139" s="13" customFormat="1">
      <c r="A1139" s="13"/>
      <c r="B1139" s="232"/>
      <c r="C1139" s="233"/>
      <c r="D1139" s="234" t="s">
        <v>156</v>
      </c>
      <c r="E1139" s="235" t="s">
        <v>1</v>
      </c>
      <c r="F1139" s="236" t="s">
        <v>297</v>
      </c>
      <c r="G1139" s="233"/>
      <c r="H1139" s="235" t="s">
        <v>1</v>
      </c>
      <c r="I1139" s="237"/>
      <c r="J1139" s="233"/>
      <c r="K1139" s="233"/>
      <c r="L1139" s="238"/>
      <c r="M1139" s="239"/>
      <c r="N1139" s="240"/>
      <c r="O1139" s="240"/>
      <c r="P1139" s="240"/>
      <c r="Q1139" s="240"/>
      <c r="R1139" s="240"/>
      <c r="S1139" s="240"/>
      <c r="T1139" s="241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42" t="s">
        <v>156</v>
      </c>
      <c r="AU1139" s="242" t="s">
        <v>84</v>
      </c>
      <c r="AV1139" s="13" t="s">
        <v>82</v>
      </c>
      <c r="AW1139" s="13" t="s">
        <v>30</v>
      </c>
      <c r="AX1139" s="13" t="s">
        <v>74</v>
      </c>
      <c r="AY1139" s="242" t="s">
        <v>148</v>
      </c>
    </row>
    <row r="1140" s="13" customFormat="1">
      <c r="A1140" s="13"/>
      <c r="B1140" s="232"/>
      <c r="C1140" s="233"/>
      <c r="D1140" s="234" t="s">
        <v>156</v>
      </c>
      <c r="E1140" s="235" t="s">
        <v>1</v>
      </c>
      <c r="F1140" s="236" t="s">
        <v>1000</v>
      </c>
      <c r="G1140" s="233"/>
      <c r="H1140" s="235" t="s">
        <v>1</v>
      </c>
      <c r="I1140" s="237"/>
      <c r="J1140" s="233"/>
      <c r="K1140" s="233"/>
      <c r="L1140" s="238"/>
      <c r="M1140" s="239"/>
      <c r="N1140" s="240"/>
      <c r="O1140" s="240"/>
      <c r="P1140" s="240"/>
      <c r="Q1140" s="240"/>
      <c r="R1140" s="240"/>
      <c r="S1140" s="240"/>
      <c r="T1140" s="241"/>
      <c r="U1140" s="13"/>
      <c r="V1140" s="13"/>
      <c r="W1140" s="13"/>
      <c r="X1140" s="13"/>
      <c r="Y1140" s="13"/>
      <c r="Z1140" s="13"/>
      <c r="AA1140" s="13"/>
      <c r="AB1140" s="13"/>
      <c r="AC1140" s="13"/>
      <c r="AD1140" s="13"/>
      <c r="AE1140" s="13"/>
      <c r="AT1140" s="242" t="s">
        <v>156</v>
      </c>
      <c r="AU1140" s="242" t="s">
        <v>84</v>
      </c>
      <c r="AV1140" s="13" t="s">
        <v>82</v>
      </c>
      <c r="AW1140" s="13" t="s">
        <v>30</v>
      </c>
      <c r="AX1140" s="13" t="s">
        <v>74</v>
      </c>
      <c r="AY1140" s="242" t="s">
        <v>148</v>
      </c>
    </row>
    <row r="1141" s="14" customFormat="1">
      <c r="A1141" s="14"/>
      <c r="B1141" s="243"/>
      <c r="C1141" s="244"/>
      <c r="D1141" s="234" t="s">
        <v>156</v>
      </c>
      <c r="E1141" s="245" t="s">
        <v>1</v>
      </c>
      <c r="F1141" s="246" t="s">
        <v>1114</v>
      </c>
      <c r="G1141" s="244"/>
      <c r="H1141" s="247">
        <v>651</v>
      </c>
      <c r="I1141" s="248"/>
      <c r="J1141" s="244"/>
      <c r="K1141" s="244"/>
      <c r="L1141" s="249"/>
      <c r="M1141" s="250"/>
      <c r="N1141" s="251"/>
      <c r="O1141" s="251"/>
      <c r="P1141" s="251"/>
      <c r="Q1141" s="251"/>
      <c r="R1141" s="251"/>
      <c r="S1141" s="251"/>
      <c r="T1141" s="252"/>
      <c r="U1141" s="14"/>
      <c r="V1141" s="14"/>
      <c r="W1141" s="14"/>
      <c r="X1141" s="14"/>
      <c r="Y1141" s="14"/>
      <c r="Z1141" s="14"/>
      <c r="AA1141" s="14"/>
      <c r="AB1141" s="14"/>
      <c r="AC1141" s="14"/>
      <c r="AD1141" s="14"/>
      <c r="AE1141" s="14"/>
      <c r="AT1141" s="253" t="s">
        <v>156</v>
      </c>
      <c r="AU1141" s="253" t="s">
        <v>84</v>
      </c>
      <c r="AV1141" s="14" t="s">
        <v>84</v>
      </c>
      <c r="AW1141" s="14" t="s">
        <v>30</v>
      </c>
      <c r="AX1141" s="14" t="s">
        <v>74</v>
      </c>
      <c r="AY1141" s="253" t="s">
        <v>148</v>
      </c>
    </row>
    <row r="1142" s="15" customFormat="1">
      <c r="A1142" s="15"/>
      <c r="B1142" s="254"/>
      <c r="C1142" s="255"/>
      <c r="D1142" s="234" t="s">
        <v>156</v>
      </c>
      <c r="E1142" s="256" t="s">
        <v>1</v>
      </c>
      <c r="F1142" s="257" t="s">
        <v>162</v>
      </c>
      <c r="G1142" s="255"/>
      <c r="H1142" s="258">
        <v>651</v>
      </c>
      <c r="I1142" s="259"/>
      <c r="J1142" s="255"/>
      <c r="K1142" s="255"/>
      <c r="L1142" s="260"/>
      <c r="M1142" s="261"/>
      <c r="N1142" s="262"/>
      <c r="O1142" s="262"/>
      <c r="P1142" s="262"/>
      <c r="Q1142" s="262"/>
      <c r="R1142" s="262"/>
      <c r="S1142" s="262"/>
      <c r="T1142" s="263"/>
      <c r="U1142" s="15"/>
      <c r="V1142" s="15"/>
      <c r="W1142" s="15"/>
      <c r="X1142" s="15"/>
      <c r="Y1142" s="15"/>
      <c r="Z1142" s="15"/>
      <c r="AA1142" s="15"/>
      <c r="AB1142" s="15"/>
      <c r="AC1142" s="15"/>
      <c r="AD1142" s="15"/>
      <c r="AE1142" s="15"/>
      <c r="AT1142" s="264" t="s">
        <v>156</v>
      </c>
      <c r="AU1142" s="264" t="s">
        <v>84</v>
      </c>
      <c r="AV1142" s="15" t="s">
        <v>155</v>
      </c>
      <c r="AW1142" s="15" t="s">
        <v>30</v>
      </c>
      <c r="AX1142" s="15" t="s">
        <v>82</v>
      </c>
      <c r="AY1142" s="264" t="s">
        <v>148</v>
      </c>
    </row>
    <row r="1143" s="2" customFormat="1" ht="21.75" customHeight="1">
      <c r="A1143" s="39"/>
      <c r="B1143" s="40"/>
      <c r="C1143" s="276" t="s">
        <v>1115</v>
      </c>
      <c r="D1143" s="276" t="s">
        <v>183</v>
      </c>
      <c r="E1143" s="277" t="s">
        <v>1116</v>
      </c>
      <c r="F1143" s="278" t="s">
        <v>1117</v>
      </c>
      <c r="G1143" s="279" t="s">
        <v>1112</v>
      </c>
      <c r="H1143" s="280">
        <v>703.08000000000004</v>
      </c>
      <c r="I1143" s="281"/>
      <c r="J1143" s="282">
        <f>ROUND(I1143*H1143,2)</f>
        <v>0</v>
      </c>
      <c r="K1143" s="278" t="s">
        <v>1</v>
      </c>
      <c r="L1143" s="283"/>
      <c r="M1143" s="284" t="s">
        <v>1</v>
      </c>
      <c r="N1143" s="285" t="s">
        <v>39</v>
      </c>
      <c r="O1143" s="92"/>
      <c r="P1143" s="228">
        <f>O1143*H1143</f>
        <v>0</v>
      </c>
      <c r="Q1143" s="228">
        <v>0</v>
      </c>
      <c r="R1143" s="228">
        <f>Q1143*H1143</f>
        <v>0</v>
      </c>
      <c r="S1143" s="228">
        <v>0</v>
      </c>
      <c r="T1143" s="229">
        <f>S1143*H1143</f>
        <v>0</v>
      </c>
      <c r="U1143" s="39"/>
      <c r="V1143" s="39"/>
      <c r="W1143" s="39"/>
      <c r="X1143" s="39"/>
      <c r="Y1143" s="39"/>
      <c r="Z1143" s="39"/>
      <c r="AA1143" s="39"/>
      <c r="AB1143" s="39"/>
      <c r="AC1143" s="39"/>
      <c r="AD1143" s="39"/>
      <c r="AE1143" s="39"/>
      <c r="AR1143" s="230" t="s">
        <v>280</v>
      </c>
      <c r="AT1143" s="230" t="s">
        <v>183</v>
      </c>
      <c r="AU1143" s="230" t="s">
        <v>84</v>
      </c>
      <c r="AY1143" s="18" t="s">
        <v>148</v>
      </c>
      <c r="BE1143" s="231">
        <f>IF(N1143="základní",J1143,0)</f>
        <v>0</v>
      </c>
      <c r="BF1143" s="231">
        <f>IF(N1143="snížená",J1143,0)</f>
        <v>0</v>
      </c>
      <c r="BG1143" s="231">
        <f>IF(N1143="zákl. přenesená",J1143,0)</f>
        <v>0</v>
      </c>
      <c r="BH1143" s="231">
        <f>IF(N1143="sníž. přenesená",J1143,0)</f>
        <v>0</v>
      </c>
      <c r="BI1143" s="231">
        <f>IF(N1143="nulová",J1143,0)</f>
        <v>0</v>
      </c>
      <c r="BJ1143" s="18" t="s">
        <v>82</v>
      </c>
      <c r="BK1143" s="231">
        <f>ROUND(I1143*H1143,2)</f>
        <v>0</v>
      </c>
      <c r="BL1143" s="18" t="s">
        <v>218</v>
      </c>
      <c r="BM1143" s="230" t="s">
        <v>1118</v>
      </c>
    </row>
    <row r="1144" s="13" customFormat="1">
      <c r="A1144" s="13"/>
      <c r="B1144" s="232"/>
      <c r="C1144" s="233"/>
      <c r="D1144" s="234" t="s">
        <v>156</v>
      </c>
      <c r="E1144" s="235" t="s">
        <v>1</v>
      </c>
      <c r="F1144" s="236" t="s">
        <v>297</v>
      </c>
      <c r="G1144" s="233"/>
      <c r="H1144" s="235" t="s">
        <v>1</v>
      </c>
      <c r="I1144" s="237"/>
      <c r="J1144" s="233"/>
      <c r="K1144" s="233"/>
      <c r="L1144" s="238"/>
      <c r="M1144" s="239"/>
      <c r="N1144" s="240"/>
      <c r="O1144" s="240"/>
      <c r="P1144" s="240"/>
      <c r="Q1144" s="240"/>
      <c r="R1144" s="240"/>
      <c r="S1144" s="240"/>
      <c r="T1144" s="241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42" t="s">
        <v>156</v>
      </c>
      <c r="AU1144" s="242" t="s">
        <v>84</v>
      </c>
      <c r="AV1144" s="13" t="s">
        <v>82</v>
      </c>
      <c r="AW1144" s="13" t="s">
        <v>30</v>
      </c>
      <c r="AX1144" s="13" t="s">
        <v>74</v>
      </c>
      <c r="AY1144" s="242" t="s">
        <v>148</v>
      </c>
    </row>
    <row r="1145" s="13" customFormat="1">
      <c r="A1145" s="13"/>
      <c r="B1145" s="232"/>
      <c r="C1145" s="233"/>
      <c r="D1145" s="234" t="s">
        <v>156</v>
      </c>
      <c r="E1145" s="235" t="s">
        <v>1</v>
      </c>
      <c r="F1145" s="236" t="s">
        <v>1119</v>
      </c>
      <c r="G1145" s="233"/>
      <c r="H1145" s="235" t="s">
        <v>1</v>
      </c>
      <c r="I1145" s="237"/>
      <c r="J1145" s="233"/>
      <c r="K1145" s="233"/>
      <c r="L1145" s="238"/>
      <c r="M1145" s="239"/>
      <c r="N1145" s="240"/>
      <c r="O1145" s="240"/>
      <c r="P1145" s="240"/>
      <c r="Q1145" s="240"/>
      <c r="R1145" s="240"/>
      <c r="S1145" s="240"/>
      <c r="T1145" s="241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42" t="s">
        <v>156</v>
      </c>
      <c r="AU1145" s="242" t="s">
        <v>84</v>
      </c>
      <c r="AV1145" s="13" t="s">
        <v>82</v>
      </c>
      <c r="AW1145" s="13" t="s">
        <v>30</v>
      </c>
      <c r="AX1145" s="13" t="s">
        <v>74</v>
      </c>
      <c r="AY1145" s="242" t="s">
        <v>148</v>
      </c>
    </row>
    <row r="1146" s="14" customFormat="1">
      <c r="A1146" s="14"/>
      <c r="B1146" s="243"/>
      <c r="C1146" s="244"/>
      <c r="D1146" s="234" t="s">
        <v>156</v>
      </c>
      <c r="E1146" s="245" t="s">
        <v>1</v>
      </c>
      <c r="F1146" s="246" t="s">
        <v>1120</v>
      </c>
      <c r="G1146" s="244"/>
      <c r="H1146" s="247">
        <v>703.08000000000004</v>
      </c>
      <c r="I1146" s="248"/>
      <c r="J1146" s="244"/>
      <c r="K1146" s="244"/>
      <c r="L1146" s="249"/>
      <c r="M1146" s="250"/>
      <c r="N1146" s="251"/>
      <c r="O1146" s="251"/>
      <c r="P1146" s="251"/>
      <c r="Q1146" s="251"/>
      <c r="R1146" s="251"/>
      <c r="S1146" s="251"/>
      <c r="T1146" s="252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53" t="s">
        <v>156</v>
      </c>
      <c r="AU1146" s="253" t="s">
        <v>84</v>
      </c>
      <c r="AV1146" s="14" t="s">
        <v>84</v>
      </c>
      <c r="AW1146" s="14" t="s">
        <v>30</v>
      </c>
      <c r="AX1146" s="14" t="s">
        <v>74</v>
      </c>
      <c r="AY1146" s="253" t="s">
        <v>148</v>
      </c>
    </row>
    <row r="1147" s="15" customFormat="1">
      <c r="A1147" s="15"/>
      <c r="B1147" s="254"/>
      <c r="C1147" s="255"/>
      <c r="D1147" s="234" t="s">
        <v>156</v>
      </c>
      <c r="E1147" s="256" t="s">
        <v>1</v>
      </c>
      <c r="F1147" s="257" t="s">
        <v>162</v>
      </c>
      <c r="G1147" s="255"/>
      <c r="H1147" s="258">
        <v>703.08000000000004</v>
      </c>
      <c r="I1147" s="259"/>
      <c r="J1147" s="255"/>
      <c r="K1147" s="255"/>
      <c r="L1147" s="260"/>
      <c r="M1147" s="261"/>
      <c r="N1147" s="262"/>
      <c r="O1147" s="262"/>
      <c r="P1147" s="262"/>
      <c r="Q1147" s="262"/>
      <c r="R1147" s="262"/>
      <c r="S1147" s="262"/>
      <c r="T1147" s="263"/>
      <c r="U1147" s="15"/>
      <c r="V1147" s="15"/>
      <c r="W1147" s="15"/>
      <c r="X1147" s="15"/>
      <c r="Y1147" s="15"/>
      <c r="Z1147" s="15"/>
      <c r="AA1147" s="15"/>
      <c r="AB1147" s="15"/>
      <c r="AC1147" s="15"/>
      <c r="AD1147" s="15"/>
      <c r="AE1147" s="15"/>
      <c r="AT1147" s="264" t="s">
        <v>156</v>
      </c>
      <c r="AU1147" s="264" t="s">
        <v>84</v>
      </c>
      <c r="AV1147" s="15" t="s">
        <v>155</v>
      </c>
      <c r="AW1147" s="15" t="s">
        <v>30</v>
      </c>
      <c r="AX1147" s="15" t="s">
        <v>82</v>
      </c>
      <c r="AY1147" s="264" t="s">
        <v>148</v>
      </c>
    </row>
    <row r="1148" s="2" customFormat="1" ht="24.15" customHeight="1">
      <c r="A1148" s="39"/>
      <c r="B1148" s="40"/>
      <c r="C1148" s="219" t="s">
        <v>779</v>
      </c>
      <c r="D1148" s="219" t="s">
        <v>151</v>
      </c>
      <c r="E1148" s="220" t="s">
        <v>1121</v>
      </c>
      <c r="F1148" s="221" t="s">
        <v>1122</v>
      </c>
      <c r="G1148" s="222" t="s">
        <v>173</v>
      </c>
      <c r="H1148" s="223">
        <v>0.73599999999999999</v>
      </c>
      <c r="I1148" s="224"/>
      <c r="J1148" s="225">
        <f>ROUND(I1148*H1148,2)</f>
        <v>0</v>
      </c>
      <c r="K1148" s="221" t="s">
        <v>33</v>
      </c>
      <c r="L1148" s="45"/>
      <c r="M1148" s="226" t="s">
        <v>1</v>
      </c>
      <c r="N1148" s="227" t="s">
        <v>39</v>
      </c>
      <c r="O1148" s="92"/>
      <c r="P1148" s="228">
        <f>O1148*H1148</f>
        <v>0</v>
      </c>
      <c r="Q1148" s="228">
        <v>0</v>
      </c>
      <c r="R1148" s="228">
        <f>Q1148*H1148</f>
        <v>0</v>
      </c>
      <c r="S1148" s="228">
        <v>0</v>
      </c>
      <c r="T1148" s="229">
        <f>S1148*H1148</f>
        <v>0</v>
      </c>
      <c r="U1148" s="39"/>
      <c r="V1148" s="39"/>
      <c r="W1148" s="39"/>
      <c r="X1148" s="39"/>
      <c r="Y1148" s="39"/>
      <c r="Z1148" s="39"/>
      <c r="AA1148" s="39"/>
      <c r="AB1148" s="39"/>
      <c r="AC1148" s="39"/>
      <c r="AD1148" s="39"/>
      <c r="AE1148" s="39"/>
      <c r="AR1148" s="230" t="s">
        <v>218</v>
      </c>
      <c r="AT1148" s="230" t="s">
        <v>151</v>
      </c>
      <c r="AU1148" s="230" t="s">
        <v>84</v>
      </c>
      <c r="AY1148" s="18" t="s">
        <v>148</v>
      </c>
      <c r="BE1148" s="231">
        <f>IF(N1148="základní",J1148,0)</f>
        <v>0</v>
      </c>
      <c r="BF1148" s="231">
        <f>IF(N1148="snížená",J1148,0)</f>
        <v>0</v>
      </c>
      <c r="BG1148" s="231">
        <f>IF(N1148="zákl. přenesená",J1148,0)</f>
        <v>0</v>
      </c>
      <c r="BH1148" s="231">
        <f>IF(N1148="sníž. přenesená",J1148,0)</f>
        <v>0</v>
      </c>
      <c r="BI1148" s="231">
        <f>IF(N1148="nulová",J1148,0)</f>
        <v>0</v>
      </c>
      <c r="BJ1148" s="18" t="s">
        <v>82</v>
      </c>
      <c r="BK1148" s="231">
        <f>ROUND(I1148*H1148,2)</f>
        <v>0</v>
      </c>
      <c r="BL1148" s="18" t="s">
        <v>218</v>
      </c>
      <c r="BM1148" s="230" t="s">
        <v>1123</v>
      </c>
    </row>
    <row r="1149" s="2" customFormat="1" ht="24.15" customHeight="1">
      <c r="A1149" s="39"/>
      <c r="B1149" s="40"/>
      <c r="C1149" s="219" t="s">
        <v>1124</v>
      </c>
      <c r="D1149" s="219" t="s">
        <v>151</v>
      </c>
      <c r="E1149" s="220" t="s">
        <v>1125</v>
      </c>
      <c r="F1149" s="221" t="s">
        <v>1126</v>
      </c>
      <c r="G1149" s="222" t="s">
        <v>173</v>
      </c>
      <c r="H1149" s="223">
        <v>0.73599999999999999</v>
      </c>
      <c r="I1149" s="224"/>
      <c r="J1149" s="225">
        <f>ROUND(I1149*H1149,2)</f>
        <v>0</v>
      </c>
      <c r="K1149" s="221" t="s">
        <v>33</v>
      </c>
      <c r="L1149" s="45"/>
      <c r="M1149" s="226" t="s">
        <v>1</v>
      </c>
      <c r="N1149" s="227" t="s">
        <v>39</v>
      </c>
      <c r="O1149" s="92"/>
      <c r="P1149" s="228">
        <f>O1149*H1149</f>
        <v>0</v>
      </c>
      <c r="Q1149" s="228">
        <v>0</v>
      </c>
      <c r="R1149" s="228">
        <f>Q1149*H1149</f>
        <v>0</v>
      </c>
      <c r="S1149" s="228">
        <v>0</v>
      </c>
      <c r="T1149" s="229">
        <f>S1149*H1149</f>
        <v>0</v>
      </c>
      <c r="U1149" s="39"/>
      <c r="V1149" s="39"/>
      <c r="W1149" s="39"/>
      <c r="X1149" s="39"/>
      <c r="Y1149" s="39"/>
      <c r="Z1149" s="39"/>
      <c r="AA1149" s="39"/>
      <c r="AB1149" s="39"/>
      <c r="AC1149" s="39"/>
      <c r="AD1149" s="39"/>
      <c r="AE1149" s="39"/>
      <c r="AR1149" s="230" t="s">
        <v>218</v>
      </c>
      <c r="AT1149" s="230" t="s">
        <v>151</v>
      </c>
      <c r="AU1149" s="230" t="s">
        <v>84</v>
      </c>
      <c r="AY1149" s="18" t="s">
        <v>148</v>
      </c>
      <c r="BE1149" s="231">
        <f>IF(N1149="základní",J1149,0)</f>
        <v>0</v>
      </c>
      <c r="BF1149" s="231">
        <f>IF(N1149="snížená",J1149,0)</f>
        <v>0</v>
      </c>
      <c r="BG1149" s="231">
        <f>IF(N1149="zákl. přenesená",J1149,0)</f>
        <v>0</v>
      </c>
      <c r="BH1149" s="231">
        <f>IF(N1149="sníž. přenesená",J1149,0)</f>
        <v>0</v>
      </c>
      <c r="BI1149" s="231">
        <f>IF(N1149="nulová",J1149,0)</f>
        <v>0</v>
      </c>
      <c r="BJ1149" s="18" t="s">
        <v>82</v>
      </c>
      <c r="BK1149" s="231">
        <f>ROUND(I1149*H1149,2)</f>
        <v>0</v>
      </c>
      <c r="BL1149" s="18" t="s">
        <v>218</v>
      </c>
      <c r="BM1149" s="230" t="s">
        <v>1127</v>
      </c>
    </row>
    <row r="1150" s="12" customFormat="1" ht="22.8" customHeight="1">
      <c r="A1150" s="12"/>
      <c r="B1150" s="203"/>
      <c r="C1150" s="204"/>
      <c r="D1150" s="205" t="s">
        <v>73</v>
      </c>
      <c r="E1150" s="217" t="s">
        <v>1128</v>
      </c>
      <c r="F1150" s="217" t="s">
        <v>1129</v>
      </c>
      <c r="G1150" s="204"/>
      <c r="H1150" s="204"/>
      <c r="I1150" s="207"/>
      <c r="J1150" s="218">
        <f>BK1150</f>
        <v>0</v>
      </c>
      <c r="K1150" s="204"/>
      <c r="L1150" s="209"/>
      <c r="M1150" s="210"/>
      <c r="N1150" s="211"/>
      <c r="O1150" s="211"/>
      <c r="P1150" s="212">
        <f>SUM(P1151:P1211)</f>
        <v>0</v>
      </c>
      <c r="Q1150" s="211"/>
      <c r="R1150" s="212">
        <f>SUM(R1151:R1211)</f>
        <v>3.2956223999999996</v>
      </c>
      <c r="S1150" s="211"/>
      <c r="T1150" s="213">
        <f>SUM(T1151:T1211)</f>
        <v>0</v>
      </c>
      <c r="U1150" s="12"/>
      <c r="V1150" s="12"/>
      <c r="W1150" s="12"/>
      <c r="X1150" s="12"/>
      <c r="Y1150" s="12"/>
      <c r="Z1150" s="12"/>
      <c r="AA1150" s="12"/>
      <c r="AB1150" s="12"/>
      <c r="AC1150" s="12"/>
      <c r="AD1150" s="12"/>
      <c r="AE1150" s="12"/>
      <c r="AR1150" s="214" t="s">
        <v>84</v>
      </c>
      <c r="AT1150" s="215" t="s">
        <v>73</v>
      </c>
      <c r="AU1150" s="215" t="s">
        <v>82</v>
      </c>
      <c r="AY1150" s="214" t="s">
        <v>148</v>
      </c>
      <c r="BK1150" s="216">
        <f>SUM(BK1151:BK1211)</f>
        <v>0</v>
      </c>
    </row>
    <row r="1151" s="2" customFormat="1" ht="16.5" customHeight="1">
      <c r="A1151" s="39"/>
      <c r="B1151" s="40"/>
      <c r="C1151" s="219" t="s">
        <v>782</v>
      </c>
      <c r="D1151" s="219" t="s">
        <v>151</v>
      </c>
      <c r="E1151" s="220" t="s">
        <v>1130</v>
      </c>
      <c r="F1151" s="221" t="s">
        <v>1131</v>
      </c>
      <c r="G1151" s="222" t="s">
        <v>154</v>
      </c>
      <c r="H1151" s="223">
        <v>108.22</v>
      </c>
      <c r="I1151" s="224"/>
      <c r="J1151" s="225">
        <f>ROUND(I1151*H1151,2)</f>
        <v>0</v>
      </c>
      <c r="K1151" s="221" t="s">
        <v>33</v>
      </c>
      <c r="L1151" s="45"/>
      <c r="M1151" s="226" t="s">
        <v>1</v>
      </c>
      <c r="N1151" s="227" t="s">
        <v>39</v>
      </c>
      <c r="O1151" s="92"/>
      <c r="P1151" s="228">
        <f>O1151*H1151</f>
        <v>0</v>
      </c>
      <c r="Q1151" s="228">
        <v>0.00029999999999999997</v>
      </c>
      <c r="R1151" s="228">
        <f>Q1151*H1151</f>
        <v>0.032465999999999995</v>
      </c>
      <c r="S1151" s="228">
        <v>0</v>
      </c>
      <c r="T1151" s="229">
        <f>S1151*H1151</f>
        <v>0</v>
      </c>
      <c r="U1151" s="39"/>
      <c r="V1151" s="39"/>
      <c r="W1151" s="39"/>
      <c r="X1151" s="39"/>
      <c r="Y1151" s="39"/>
      <c r="Z1151" s="39"/>
      <c r="AA1151" s="39"/>
      <c r="AB1151" s="39"/>
      <c r="AC1151" s="39"/>
      <c r="AD1151" s="39"/>
      <c r="AE1151" s="39"/>
      <c r="AR1151" s="230" t="s">
        <v>218</v>
      </c>
      <c r="AT1151" s="230" t="s">
        <v>151</v>
      </c>
      <c r="AU1151" s="230" t="s">
        <v>84</v>
      </c>
      <c r="AY1151" s="18" t="s">
        <v>148</v>
      </c>
      <c r="BE1151" s="231">
        <f>IF(N1151="základní",J1151,0)</f>
        <v>0</v>
      </c>
      <c r="BF1151" s="231">
        <f>IF(N1151="snížená",J1151,0)</f>
        <v>0</v>
      </c>
      <c r="BG1151" s="231">
        <f>IF(N1151="zákl. přenesená",J1151,0)</f>
        <v>0</v>
      </c>
      <c r="BH1151" s="231">
        <f>IF(N1151="sníž. přenesená",J1151,0)</f>
        <v>0</v>
      </c>
      <c r="BI1151" s="231">
        <f>IF(N1151="nulová",J1151,0)</f>
        <v>0</v>
      </c>
      <c r="BJ1151" s="18" t="s">
        <v>82</v>
      </c>
      <c r="BK1151" s="231">
        <f>ROUND(I1151*H1151,2)</f>
        <v>0</v>
      </c>
      <c r="BL1151" s="18" t="s">
        <v>218</v>
      </c>
      <c r="BM1151" s="230" t="s">
        <v>1132</v>
      </c>
    </row>
    <row r="1152" s="13" customFormat="1">
      <c r="A1152" s="13"/>
      <c r="B1152" s="232"/>
      <c r="C1152" s="233"/>
      <c r="D1152" s="234" t="s">
        <v>156</v>
      </c>
      <c r="E1152" s="235" t="s">
        <v>1</v>
      </c>
      <c r="F1152" s="236" t="s">
        <v>603</v>
      </c>
      <c r="G1152" s="233"/>
      <c r="H1152" s="235" t="s">
        <v>1</v>
      </c>
      <c r="I1152" s="237"/>
      <c r="J1152" s="233"/>
      <c r="K1152" s="233"/>
      <c r="L1152" s="238"/>
      <c r="M1152" s="239"/>
      <c r="N1152" s="240"/>
      <c r="O1152" s="240"/>
      <c r="P1152" s="240"/>
      <c r="Q1152" s="240"/>
      <c r="R1152" s="240"/>
      <c r="S1152" s="240"/>
      <c r="T1152" s="241"/>
      <c r="U1152" s="13"/>
      <c r="V1152" s="13"/>
      <c r="W1152" s="13"/>
      <c r="X1152" s="13"/>
      <c r="Y1152" s="13"/>
      <c r="Z1152" s="13"/>
      <c r="AA1152" s="13"/>
      <c r="AB1152" s="13"/>
      <c r="AC1152" s="13"/>
      <c r="AD1152" s="13"/>
      <c r="AE1152" s="13"/>
      <c r="AT1152" s="242" t="s">
        <v>156</v>
      </c>
      <c r="AU1152" s="242" t="s">
        <v>84</v>
      </c>
      <c r="AV1152" s="13" t="s">
        <v>82</v>
      </c>
      <c r="AW1152" s="13" t="s">
        <v>30</v>
      </c>
      <c r="AX1152" s="13" t="s">
        <v>74</v>
      </c>
      <c r="AY1152" s="242" t="s">
        <v>148</v>
      </c>
    </row>
    <row r="1153" s="14" customFormat="1">
      <c r="A1153" s="14"/>
      <c r="B1153" s="243"/>
      <c r="C1153" s="244"/>
      <c r="D1153" s="234" t="s">
        <v>156</v>
      </c>
      <c r="E1153" s="245" t="s">
        <v>1</v>
      </c>
      <c r="F1153" s="246" t="s">
        <v>444</v>
      </c>
      <c r="G1153" s="244"/>
      <c r="H1153" s="247">
        <v>36.310000000000002</v>
      </c>
      <c r="I1153" s="248"/>
      <c r="J1153" s="244"/>
      <c r="K1153" s="244"/>
      <c r="L1153" s="249"/>
      <c r="M1153" s="250"/>
      <c r="N1153" s="251"/>
      <c r="O1153" s="251"/>
      <c r="P1153" s="251"/>
      <c r="Q1153" s="251"/>
      <c r="R1153" s="251"/>
      <c r="S1153" s="251"/>
      <c r="T1153" s="252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53" t="s">
        <v>156</v>
      </c>
      <c r="AU1153" s="253" t="s">
        <v>84</v>
      </c>
      <c r="AV1153" s="14" t="s">
        <v>84</v>
      </c>
      <c r="AW1153" s="14" t="s">
        <v>30</v>
      </c>
      <c r="AX1153" s="14" t="s">
        <v>74</v>
      </c>
      <c r="AY1153" s="253" t="s">
        <v>148</v>
      </c>
    </row>
    <row r="1154" s="14" customFormat="1">
      <c r="A1154" s="14"/>
      <c r="B1154" s="243"/>
      <c r="C1154" s="244"/>
      <c r="D1154" s="234" t="s">
        <v>156</v>
      </c>
      <c r="E1154" s="245" t="s">
        <v>1</v>
      </c>
      <c r="F1154" s="246" t="s">
        <v>445</v>
      </c>
      <c r="G1154" s="244"/>
      <c r="H1154" s="247">
        <v>14.24</v>
      </c>
      <c r="I1154" s="248"/>
      <c r="J1154" s="244"/>
      <c r="K1154" s="244"/>
      <c r="L1154" s="249"/>
      <c r="M1154" s="250"/>
      <c r="N1154" s="251"/>
      <c r="O1154" s="251"/>
      <c r="P1154" s="251"/>
      <c r="Q1154" s="251"/>
      <c r="R1154" s="251"/>
      <c r="S1154" s="251"/>
      <c r="T1154" s="252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53" t="s">
        <v>156</v>
      </c>
      <c r="AU1154" s="253" t="s">
        <v>84</v>
      </c>
      <c r="AV1154" s="14" t="s">
        <v>84</v>
      </c>
      <c r="AW1154" s="14" t="s">
        <v>30</v>
      </c>
      <c r="AX1154" s="14" t="s">
        <v>74</v>
      </c>
      <c r="AY1154" s="253" t="s">
        <v>148</v>
      </c>
    </row>
    <row r="1155" s="16" customFormat="1">
      <c r="A1155" s="16"/>
      <c r="B1155" s="265"/>
      <c r="C1155" s="266"/>
      <c r="D1155" s="234" t="s">
        <v>156</v>
      </c>
      <c r="E1155" s="267" t="s">
        <v>1</v>
      </c>
      <c r="F1155" s="268" t="s">
        <v>178</v>
      </c>
      <c r="G1155" s="266"/>
      <c r="H1155" s="269">
        <v>50.550000000000004</v>
      </c>
      <c r="I1155" s="270"/>
      <c r="J1155" s="266"/>
      <c r="K1155" s="266"/>
      <c r="L1155" s="271"/>
      <c r="M1155" s="272"/>
      <c r="N1155" s="273"/>
      <c r="O1155" s="273"/>
      <c r="P1155" s="273"/>
      <c r="Q1155" s="273"/>
      <c r="R1155" s="273"/>
      <c r="S1155" s="273"/>
      <c r="T1155" s="274"/>
      <c r="U1155" s="16"/>
      <c r="V1155" s="16"/>
      <c r="W1155" s="16"/>
      <c r="X1155" s="16"/>
      <c r="Y1155" s="16"/>
      <c r="Z1155" s="16"/>
      <c r="AA1155" s="16"/>
      <c r="AB1155" s="16"/>
      <c r="AC1155" s="16"/>
      <c r="AD1155" s="16"/>
      <c r="AE1155" s="16"/>
      <c r="AT1155" s="275" t="s">
        <v>156</v>
      </c>
      <c r="AU1155" s="275" t="s">
        <v>84</v>
      </c>
      <c r="AV1155" s="16" t="s">
        <v>149</v>
      </c>
      <c r="AW1155" s="16" t="s">
        <v>30</v>
      </c>
      <c r="AX1155" s="16" t="s">
        <v>74</v>
      </c>
      <c r="AY1155" s="275" t="s">
        <v>148</v>
      </c>
    </row>
    <row r="1156" s="13" customFormat="1">
      <c r="A1156" s="13"/>
      <c r="B1156" s="232"/>
      <c r="C1156" s="233"/>
      <c r="D1156" s="234" t="s">
        <v>156</v>
      </c>
      <c r="E1156" s="235" t="s">
        <v>1</v>
      </c>
      <c r="F1156" s="236" t="s">
        <v>446</v>
      </c>
      <c r="G1156" s="233"/>
      <c r="H1156" s="235" t="s">
        <v>1</v>
      </c>
      <c r="I1156" s="237"/>
      <c r="J1156" s="233"/>
      <c r="K1156" s="233"/>
      <c r="L1156" s="238"/>
      <c r="M1156" s="239"/>
      <c r="N1156" s="240"/>
      <c r="O1156" s="240"/>
      <c r="P1156" s="240"/>
      <c r="Q1156" s="240"/>
      <c r="R1156" s="240"/>
      <c r="S1156" s="240"/>
      <c r="T1156" s="241"/>
      <c r="U1156" s="13"/>
      <c r="V1156" s="13"/>
      <c r="W1156" s="13"/>
      <c r="X1156" s="13"/>
      <c r="Y1156" s="13"/>
      <c r="Z1156" s="13"/>
      <c r="AA1156" s="13"/>
      <c r="AB1156" s="13"/>
      <c r="AC1156" s="13"/>
      <c r="AD1156" s="13"/>
      <c r="AE1156" s="13"/>
      <c r="AT1156" s="242" t="s">
        <v>156</v>
      </c>
      <c r="AU1156" s="242" t="s">
        <v>84</v>
      </c>
      <c r="AV1156" s="13" t="s">
        <v>82</v>
      </c>
      <c r="AW1156" s="13" t="s">
        <v>30</v>
      </c>
      <c r="AX1156" s="13" t="s">
        <v>74</v>
      </c>
      <c r="AY1156" s="242" t="s">
        <v>148</v>
      </c>
    </row>
    <row r="1157" s="14" customFormat="1">
      <c r="A1157" s="14"/>
      <c r="B1157" s="243"/>
      <c r="C1157" s="244"/>
      <c r="D1157" s="234" t="s">
        <v>156</v>
      </c>
      <c r="E1157" s="245" t="s">
        <v>1</v>
      </c>
      <c r="F1157" s="246" t="s">
        <v>447</v>
      </c>
      <c r="G1157" s="244"/>
      <c r="H1157" s="247">
        <v>28.530000000000001</v>
      </c>
      <c r="I1157" s="248"/>
      <c r="J1157" s="244"/>
      <c r="K1157" s="244"/>
      <c r="L1157" s="249"/>
      <c r="M1157" s="250"/>
      <c r="N1157" s="251"/>
      <c r="O1157" s="251"/>
      <c r="P1157" s="251"/>
      <c r="Q1157" s="251"/>
      <c r="R1157" s="251"/>
      <c r="S1157" s="251"/>
      <c r="T1157" s="252"/>
      <c r="U1157" s="14"/>
      <c r="V1157" s="14"/>
      <c r="W1157" s="14"/>
      <c r="X1157" s="14"/>
      <c r="Y1157" s="14"/>
      <c r="Z1157" s="14"/>
      <c r="AA1157" s="14"/>
      <c r="AB1157" s="14"/>
      <c r="AC1157" s="14"/>
      <c r="AD1157" s="14"/>
      <c r="AE1157" s="14"/>
      <c r="AT1157" s="253" t="s">
        <v>156</v>
      </c>
      <c r="AU1157" s="253" t="s">
        <v>84</v>
      </c>
      <c r="AV1157" s="14" t="s">
        <v>84</v>
      </c>
      <c r="AW1157" s="14" t="s">
        <v>30</v>
      </c>
      <c r="AX1157" s="14" t="s">
        <v>74</v>
      </c>
      <c r="AY1157" s="253" t="s">
        <v>148</v>
      </c>
    </row>
    <row r="1158" s="13" customFormat="1">
      <c r="A1158" s="13"/>
      <c r="B1158" s="232"/>
      <c r="C1158" s="233"/>
      <c r="D1158" s="234" t="s">
        <v>156</v>
      </c>
      <c r="E1158" s="235" t="s">
        <v>1</v>
      </c>
      <c r="F1158" s="236" t="s">
        <v>448</v>
      </c>
      <c r="G1158" s="233"/>
      <c r="H1158" s="235" t="s">
        <v>1</v>
      </c>
      <c r="I1158" s="237"/>
      <c r="J1158" s="233"/>
      <c r="K1158" s="233"/>
      <c r="L1158" s="238"/>
      <c r="M1158" s="239"/>
      <c r="N1158" s="240"/>
      <c r="O1158" s="240"/>
      <c r="P1158" s="240"/>
      <c r="Q1158" s="240"/>
      <c r="R1158" s="240"/>
      <c r="S1158" s="240"/>
      <c r="T1158" s="241"/>
      <c r="U1158" s="13"/>
      <c r="V1158" s="13"/>
      <c r="W1158" s="13"/>
      <c r="X1158" s="13"/>
      <c r="Y1158" s="13"/>
      <c r="Z1158" s="13"/>
      <c r="AA1158" s="13"/>
      <c r="AB1158" s="13"/>
      <c r="AC1158" s="13"/>
      <c r="AD1158" s="13"/>
      <c r="AE1158" s="13"/>
      <c r="AT1158" s="242" t="s">
        <v>156</v>
      </c>
      <c r="AU1158" s="242" t="s">
        <v>84</v>
      </c>
      <c r="AV1158" s="13" t="s">
        <v>82</v>
      </c>
      <c r="AW1158" s="13" t="s">
        <v>30</v>
      </c>
      <c r="AX1158" s="13" t="s">
        <v>74</v>
      </c>
      <c r="AY1158" s="242" t="s">
        <v>148</v>
      </c>
    </row>
    <row r="1159" s="14" customFormat="1">
      <c r="A1159" s="14"/>
      <c r="B1159" s="243"/>
      <c r="C1159" s="244"/>
      <c r="D1159" s="234" t="s">
        <v>156</v>
      </c>
      <c r="E1159" s="245" t="s">
        <v>1</v>
      </c>
      <c r="F1159" s="246" t="s">
        <v>449</v>
      </c>
      <c r="G1159" s="244"/>
      <c r="H1159" s="247">
        <v>29.140000000000001</v>
      </c>
      <c r="I1159" s="248"/>
      <c r="J1159" s="244"/>
      <c r="K1159" s="244"/>
      <c r="L1159" s="249"/>
      <c r="M1159" s="250"/>
      <c r="N1159" s="251"/>
      <c r="O1159" s="251"/>
      <c r="P1159" s="251"/>
      <c r="Q1159" s="251"/>
      <c r="R1159" s="251"/>
      <c r="S1159" s="251"/>
      <c r="T1159" s="252"/>
      <c r="U1159" s="14"/>
      <c r="V1159" s="14"/>
      <c r="W1159" s="14"/>
      <c r="X1159" s="14"/>
      <c r="Y1159" s="14"/>
      <c r="Z1159" s="14"/>
      <c r="AA1159" s="14"/>
      <c r="AB1159" s="14"/>
      <c r="AC1159" s="14"/>
      <c r="AD1159" s="14"/>
      <c r="AE1159" s="14"/>
      <c r="AT1159" s="253" t="s">
        <v>156</v>
      </c>
      <c r="AU1159" s="253" t="s">
        <v>84</v>
      </c>
      <c r="AV1159" s="14" t="s">
        <v>84</v>
      </c>
      <c r="AW1159" s="14" t="s">
        <v>30</v>
      </c>
      <c r="AX1159" s="14" t="s">
        <v>74</v>
      </c>
      <c r="AY1159" s="253" t="s">
        <v>148</v>
      </c>
    </row>
    <row r="1160" s="16" customFormat="1">
      <c r="A1160" s="16"/>
      <c r="B1160" s="265"/>
      <c r="C1160" s="266"/>
      <c r="D1160" s="234" t="s">
        <v>156</v>
      </c>
      <c r="E1160" s="267" t="s">
        <v>1</v>
      </c>
      <c r="F1160" s="268" t="s">
        <v>178</v>
      </c>
      <c r="G1160" s="266"/>
      <c r="H1160" s="269">
        <v>57.670000000000002</v>
      </c>
      <c r="I1160" s="270"/>
      <c r="J1160" s="266"/>
      <c r="K1160" s="266"/>
      <c r="L1160" s="271"/>
      <c r="M1160" s="272"/>
      <c r="N1160" s="273"/>
      <c r="O1160" s="273"/>
      <c r="P1160" s="273"/>
      <c r="Q1160" s="273"/>
      <c r="R1160" s="273"/>
      <c r="S1160" s="273"/>
      <c r="T1160" s="274"/>
      <c r="U1160" s="16"/>
      <c r="V1160" s="16"/>
      <c r="W1160" s="16"/>
      <c r="X1160" s="16"/>
      <c r="Y1160" s="16"/>
      <c r="Z1160" s="16"/>
      <c r="AA1160" s="16"/>
      <c r="AB1160" s="16"/>
      <c r="AC1160" s="16"/>
      <c r="AD1160" s="16"/>
      <c r="AE1160" s="16"/>
      <c r="AT1160" s="275" t="s">
        <v>156</v>
      </c>
      <c r="AU1160" s="275" t="s">
        <v>84</v>
      </c>
      <c r="AV1160" s="16" t="s">
        <v>149</v>
      </c>
      <c r="AW1160" s="16" t="s">
        <v>30</v>
      </c>
      <c r="AX1160" s="16" t="s">
        <v>74</v>
      </c>
      <c r="AY1160" s="275" t="s">
        <v>148</v>
      </c>
    </row>
    <row r="1161" s="15" customFormat="1">
      <c r="A1161" s="15"/>
      <c r="B1161" s="254"/>
      <c r="C1161" s="255"/>
      <c r="D1161" s="234" t="s">
        <v>156</v>
      </c>
      <c r="E1161" s="256" t="s">
        <v>1</v>
      </c>
      <c r="F1161" s="257" t="s">
        <v>162</v>
      </c>
      <c r="G1161" s="255"/>
      <c r="H1161" s="258">
        <v>108.22000000000001</v>
      </c>
      <c r="I1161" s="259"/>
      <c r="J1161" s="255"/>
      <c r="K1161" s="255"/>
      <c r="L1161" s="260"/>
      <c r="M1161" s="261"/>
      <c r="N1161" s="262"/>
      <c r="O1161" s="262"/>
      <c r="P1161" s="262"/>
      <c r="Q1161" s="262"/>
      <c r="R1161" s="262"/>
      <c r="S1161" s="262"/>
      <c r="T1161" s="263"/>
      <c r="U1161" s="15"/>
      <c r="V1161" s="15"/>
      <c r="W1161" s="15"/>
      <c r="X1161" s="15"/>
      <c r="Y1161" s="15"/>
      <c r="Z1161" s="15"/>
      <c r="AA1161" s="15"/>
      <c r="AB1161" s="15"/>
      <c r="AC1161" s="15"/>
      <c r="AD1161" s="15"/>
      <c r="AE1161" s="15"/>
      <c r="AT1161" s="264" t="s">
        <v>156</v>
      </c>
      <c r="AU1161" s="264" t="s">
        <v>84</v>
      </c>
      <c r="AV1161" s="15" t="s">
        <v>155</v>
      </c>
      <c r="AW1161" s="15" t="s">
        <v>30</v>
      </c>
      <c r="AX1161" s="15" t="s">
        <v>82</v>
      </c>
      <c r="AY1161" s="264" t="s">
        <v>148</v>
      </c>
    </row>
    <row r="1162" s="2" customFormat="1" ht="24.15" customHeight="1">
      <c r="A1162" s="39"/>
      <c r="B1162" s="40"/>
      <c r="C1162" s="219" t="s">
        <v>1133</v>
      </c>
      <c r="D1162" s="219" t="s">
        <v>151</v>
      </c>
      <c r="E1162" s="220" t="s">
        <v>1134</v>
      </c>
      <c r="F1162" s="221" t="s">
        <v>1135</v>
      </c>
      <c r="G1162" s="222" t="s">
        <v>295</v>
      </c>
      <c r="H1162" s="223">
        <v>7.8499999999999996</v>
      </c>
      <c r="I1162" s="224"/>
      <c r="J1162" s="225">
        <f>ROUND(I1162*H1162,2)</f>
        <v>0</v>
      </c>
      <c r="K1162" s="221" t="s">
        <v>33</v>
      </c>
      <c r="L1162" s="45"/>
      <c r="M1162" s="226" t="s">
        <v>1</v>
      </c>
      <c r="N1162" s="227" t="s">
        <v>39</v>
      </c>
      <c r="O1162" s="92"/>
      <c r="P1162" s="228">
        <f>O1162*H1162</f>
        <v>0</v>
      </c>
      <c r="Q1162" s="228">
        <v>0.00020000000000000001</v>
      </c>
      <c r="R1162" s="228">
        <f>Q1162*H1162</f>
        <v>0.00157</v>
      </c>
      <c r="S1162" s="228">
        <v>0</v>
      </c>
      <c r="T1162" s="229">
        <f>S1162*H1162</f>
        <v>0</v>
      </c>
      <c r="U1162" s="39"/>
      <c r="V1162" s="39"/>
      <c r="W1162" s="39"/>
      <c r="X1162" s="39"/>
      <c r="Y1162" s="39"/>
      <c r="Z1162" s="39"/>
      <c r="AA1162" s="39"/>
      <c r="AB1162" s="39"/>
      <c r="AC1162" s="39"/>
      <c r="AD1162" s="39"/>
      <c r="AE1162" s="39"/>
      <c r="AR1162" s="230" t="s">
        <v>218</v>
      </c>
      <c r="AT1162" s="230" t="s">
        <v>151</v>
      </c>
      <c r="AU1162" s="230" t="s">
        <v>84</v>
      </c>
      <c r="AY1162" s="18" t="s">
        <v>148</v>
      </c>
      <c r="BE1162" s="231">
        <f>IF(N1162="základní",J1162,0)</f>
        <v>0</v>
      </c>
      <c r="BF1162" s="231">
        <f>IF(N1162="snížená",J1162,0)</f>
        <v>0</v>
      </c>
      <c r="BG1162" s="231">
        <f>IF(N1162="zákl. přenesená",J1162,0)</f>
        <v>0</v>
      </c>
      <c r="BH1162" s="231">
        <f>IF(N1162="sníž. přenesená",J1162,0)</f>
        <v>0</v>
      </c>
      <c r="BI1162" s="231">
        <f>IF(N1162="nulová",J1162,0)</f>
        <v>0</v>
      </c>
      <c r="BJ1162" s="18" t="s">
        <v>82</v>
      </c>
      <c r="BK1162" s="231">
        <f>ROUND(I1162*H1162,2)</f>
        <v>0</v>
      </c>
      <c r="BL1162" s="18" t="s">
        <v>218</v>
      </c>
      <c r="BM1162" s="230" t="s">
        <v>1136</v>
      </c>
    </row>
    <row r="1163" s="13" customFormat="1">
      <c r="A1163" s="13"/>
      <c r="B1163" s="232"/>
      <c r="C1163" s="233"/>
      <c r="D1163" s="234" t="s">
        <v>156</v>
      </c>
      <c r="E1163" s="235" t="s">
        <v>1</v>
      </c>
      <c r="F1163" s="236" t="s">
        <v>1137</v>
      </c>
      <c r="G1163" s="233"/>
      <c r="H1163" s="235" t="s">
        <v>1</v>
      </c>
      <c r="I1163" s="237"/>
      <c r="J1163" s="233"/>
      <c r="K1163" s="233"/>
      <c r="L1163" s="238"/>
      <c r="M1163" s="239"/>
      <c r="N1163" s="240"/>
      <c r="O1163" s="240"/>
      <c r="P1163" s="240"/>
      <c r="Q1163" s="240"/>
      <c r="R1163" s="240"/>
      <c r="S1163" s="240"/>
      <c r="T1163" s="241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42" t="s">
        <v>156</v>
      </c>
      <c r="AU1163" s="242" t="s">
        <v>84</v>
      </c>
      <c r="AV1163" s="13" t="s">
        <v>82</v>
      </c>
      <c r="AW1163" s="13" t="s">
        <v>30</v>
      </c>
      <c r="AX1163" s="13" t="s">
        <v>74</v>
      </c>
      <c r="AY1163" s="242" t="s">
        <v>148</v>
      </c>
    </row>
    <row r="1164" s="14" customFormat="1">
      <c r="A1164" s="14"/>
      <c r="B1164" s="243"/>
      <c r="C1164" s="244"/>
      <c r="D1164" s="234" t="s">
        <v>156</v>
      </c>
      <c r="E1164" s="245" t="s">
        <v>1</v>
      </c>
      <c r="F1164" s="246" t="s">
        <v>1138</v>
      </c>
      <c r="G1164" s="244"/>
      <c r="H1164" s="247">
        <v>7.8499999999999996</v>
      </c>
      <c r="I1164" s="248"/>
      <c r="J1164" s="244"/>
      <c r="K1164" s="244"/>
      <c r="L1164" s="249"/>
      <c r="M1164" s="250"/>
      <c r="N1164" s="251"/>
      <c r="O1164" s="251"/>
      <c r="P1164" s="251"/>
      <c r="Q1164" s="251"/>
      <c r="R1164" s="251"/>
      <c r="S1164" s="251"/>
      <c r="T1164" s="252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T1164" s="253" t="s">
        <v>156</v>
      </c>
      <c r="AU1164" s="253" t="s">
        <v>84</v>
      </c>
      <c r="AV1164" s="14" t="s">
        <v>84</v>
      </c>
      <c r="AW1164" s="14" t="s">
        <v>30</v>
      </c>
      <c r="AX1164" s="14" t="s">
        <v>74</v>
      </c>
      <c r="AY1164" s="253" t="s">
        <v>148</v>
      </c>
    </row>
    <row r="1165" s="15" customFormat="1">
      <c r="A1165" s="15"/>
      <c r="B1165" s="254"/>
      <c r="C1165" s="255"/>
      <c r="D1165" s="234" t="s">
        <v>156</v>
      </c>
      <c r="E1165" s="256" t="s">
        <v>1</v>
      </c>
      <c r="F1165" s="257" t="s">
        <v>162</v>
      </c>
      <c r="G1165" s="255"/>
      <c r="H1165" s="258">
        <v>7.8499999999999996</v>
      </c>
      <c r="I1165" s="259"/>
      <c r="J1165" s="255"/>
      <c r="K1165" s="255"/>
      <c r="L1165" s="260"/>
      <c r="M1165" s="261"/>
      <c r="N1165" s="262"/>
      <c r="O1165" s="262"/>
      <c r="P1165" s="262"/>
      <c r="Q1165" s="262"/>
      <c r="R1165" s="262"/>
      <c r="S1165" s="262"/>
      <c r="T1165" s="263"/>
      <c r="U1165" s="15"/>
      <c r="V1165" s="15"/>
      <c r="W1165" s="15"/>
      <c r="X1165" s="15"/>
      <c r="Y1165" s="15"/>
      <c r="Z1165" s="15"/>
      <c r="AA1165" s="15"/>
      <c r="AB1165" s="15"/>
      <c r="AC1165" s="15"/>
      <c r="AD1165" s="15"/>
      <c r="AE1165" s="15"/>
      <c r="AT1165" s="264" t="s">
        <v>156</v>
      </c>
      <c r="AU1165" s="264" t="s">
        <v>84</v>
      </c>
      <c r="AV1165" s="15" t="s">
        <v>155</v>
      </c>
      <c r="AW1165" s="15" t="s">
        <v>30</v>
      </c>
      <c r="AX1165" s="15" t="s">
        <v>82</v>
      </c>
      <c r="AY1165" s="264" t="s">
        <v>148</v>
      </c>
    </row>
    <row r="1166" s="2" customFormat="1" ht="24.15" customHeight="1">
      <c r="A1166" s="39"/>
      <c r="B1166" s="40"/>
      <c r="C1166" s="276" t="s">
        <v>786</v>
      </c>
      <c r="D1166" s="276" t="s">
        <v>183</v>
      </c>
      <c r="E1166" s="277" t="s">
        <v>1139</v>
      </c>
      <c r="F1166" s="278" t="s">
        <v>1140</v>
      </c>
      <c r="G1166" s="279" t="s">
        <v>295</v>
      </c>
      <c r="H1166" s="280">
        <v>8.2430000000000003</v>
      </c>
      <c r="I1166" s="281"/>
      <c r="J1166" s="282">
        <f>ROUND(I1166*H1166,2)</f>
        <v>0</v>
      </c>
      <c r="K1166" s="278" t="s">
        <v>1</v>
      </c>
      <c r="L1166" s="283"/>
      <c r="M1166" s="284" t="s">
        <v>1</v>
      </c>
      <c r="N1166" s="285" t="s">
        <v>39</v>
      </c>
      <c r="O1166" s="92"/>
      <c r="P1166" s="228">
        <f>O1166*H1166</f>
        <v>0</v>
      </c>
      <c r="Q1166" s="228">
        <v>0</v>
      </c>
      <c r="R1166" s="228">
        <f>Q1166*H1166</f>
        <v>0</v>
      </c>
      <c r="S1166" s="228">
        <v>0</v>
      </c>
      <c r="T1166" s="229">
        <f>S1166*H1166</f>
        <v>0</v>
      </c>
      <c r="U1166" s="39"/>
      <c r="V1166" s="39"/>
      <c r="W1166" s="39"/>
      <c r="X1166" s="39"/>
      <c r="Y1166" s="39"/>
      <c r="Z1166" s="39"/>
      <c r="AA1166" s="39"/>
      <c r="AB1166" s="39"/>
      <c r="AC1166" s="39"/>
      <c r="AD1166" s="39"/>
      <c r="AE1166" s="39"/>
      <c r="AR1166" s="230" t="s">
        <v>280</v>
      </c>
      <c r="AT1166" s="230" t="s">
        <v>183</v>
      </c>
      <c r="AU1166" s="230" t="s">
        <v>84</v>
      </c>
      <c r="AY1166" s="18" t="s">
        <v>148</v>
      </c>
      <c r="BE1166" s="231">
        <f>IF(N1166="základní",J1166,0)</f>
        <v>0</v>
      </c>
      <c r="BF1166" s="231">
        <f>IF(N1166="snížená",J1166,0)</f>
        <v>0</v>
      </c>
      <c r="BG1166" s="231">
        <f>IF(N1166="zákl. přenesená",J1166,0)</f>
        <v>0</v>
      </c>
      <c r="BH1166" s="231">
        <f>IF(N1166="sníž. přenesená",J1166,0)</f>
        <v>0</v>
      </c>
      <c r="BI1166" s="231">
        <f>IF(N1166="nulová",J1166,0)</f>
        <v>0</v>
      </c>
      <c r="BJ1166" s="18" t="s">
        <v>82</v>
      </c>
      <c r="BK1166" s="231">
        <f>ROUND(I1166*H1166,2)</f>
        <v>0</v>
      </c>
      <c r="BL1166" s="18" t="s">
        <v>218</v>
      </c>
      <c r="BM1166" s="230" t="s">
        <v>1141</v>
      </c>
    </row>
    <row r="1167" s="14" customFormat="1">
      <c r="A1167" s="14"/>
      <c r="B1167" s="243"/>
      <c r="C1167" s="244"/>
      <c r="D1167" s="234" t="s">
        <v>156</v>
      </c>
      <c r="E1167" s="245" t="s">
        <v>1</v>
      </c>
      <c r="F1167" s="246" t="s">
        <v>1142</v>
      </c>
      <c r="G1167" s="244"/>
      <c r="H1167" s="247">
        <v>8.2430000000000003</v>
      </c>
      <c r="I1167" s="248"/>
      <c r="J1167" s="244"/>
      <c r="K1167" s="244"/>
      <c r="L1167" s="249"/>
      <c r="M1167" s="250"/>
      <c r="N1167" s="251"/>
      <c r="O1167" s="251"/>
      <c r="P1167" s="251"/>
      <c r="Q1167" s="251"/>
      <c r="R1167" s="251"/>
      <c r="S1167" s="251"/>
      <c r="T1167" s="252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53" t="s">
        <v>156</v>
      </c>
      <c r="AU1167" s="253" t="s">
        <v>84</v>
      </c>
      <c r="AV1167" s="14" t="s">
        <v>84</v>
      </c>
      <c r="AW1167" s="14" t="s">
        <v>30</v>
      </c>
      <c r="AX1167" s="14" t="s">
        <v>74</v>
      </c>
      <c r="AY1167" s="253" t="s">
        <v>148</v>
      </c>
    </row>
    <row r="1168" s="15" customFormat="1">
      <c r="A1168" s="15"/>
      <c r="B1168" s="254"/>
      <c r="C1168" s="255"/>
      <c r="D1168" s="234" t="s">
        <v>156</v>
      </c>
      <c r="E1168" s="256" t="s">
        <v>1</v>
      </c>
      <c r="F1168" s="257" t="s">
        <v>162</v>
      </c>
      <c r="G1168" s="255"/>
      <c r="H1168" s="258">
        <v>8.2430000000000003</v>
      </c>
      <c r="I1168" s="259"/>
      <c r="J1168" s="255"/>
      <c r="K1168" s="255"/>
      <c r="L1168" s="260"/>
      <c r="M1168" s="261"/>
      <c r="N1168" s="262"/>
      <c r="O1168" s="262"/>
      <c r="P1168" s="262"/>
      <c r="Q1168" s="262"/>
      <c r="R1168" s="262"/>
      <c r="S1168" s="262"/>
      <c r="T1168" s="263"/>
      <c r="U1168" s="15"/>
      <c r="V1168" s="15"/>
      <c r="W1168" s="15"/>
      <c r="X1168" s="15"/>
      <c r="Y1168" s="15"/>
      <c r="Z1168" s="15"/>
      <c r="AA1168" s="15"/>
      <c r="AB1168" s="15"/>
      <c r="AC1168" s="15"/>
      <c r="AD1168" s="15"/>
      <c r="AE1168" s="15"/>
      <c r="AT1168" s="264" t="s">
        <v>156</v>
      </c>
      <c r="AU1168" s="264" t="s">
        <v>84</v>
      </c>
      <c r="AV1168" s="15" t="s">
        <v>155</v>
      </c>
      <c r="AW1168" s="15" t="s">
        <v>30</v>
      </c>
      <c r="AX1168" s="15" t="s">
        <v>82</v>
      </c>
      <c r="AY1168" s="264" t="s">
        <v>148</v>
      </c>
    </row>
    <row r="1169" s="2" customFormat="1" ht="37.8" customHeight="1">
      <c r="A1169" s="39"/>
      <c r="B1169" s="40"/>
      <c r="C1169" s="219" t="s">
        <v>1143</v>
      </c>
      <c r="D1169" s="219" t="s">
        <v>151</v>
      </c>
      <c r="E1169" s="220" t="s">
        <v>1144</v>
      </c>
      <c r="F1169" s="221" t="s">
        <v>1145</v>
      </c>
      <c r="G1169" s="222" t="s">
        <v>154</v>
      </c>
      <c r="H1169" s="223">
        <v>108.22</v>
      </c>
      <c r="I1169" s="224"/>
      <c r="J1169" s="225">
        <f>ROUND(I1169*H1169,2)</f>
        <v>0</v>
      </c>
      <c r="K1169" s="221" t="s">
        <v>33</v>
      </c>
      <c r="L1169" s="45"/>
      <c r="M1169" s="226" t="s">
        <v>1</v>
      </c>
      <c r="N1169" s="227" t="s">
        <v>39</v>
      </c>
      <c r="O1169" s="92"/>
      <c r="P1169" s="228">
        <f>O1169*H1169</f>
        <v>0</v>
      </c>
      <c r="Q1169" s="228">
        <v>0.0089999999999999993</v>
      </c>
      <c r="R1169" s="228">
        <f>Q1169*H1169</f>
        <v>0.97397999999999996</v>
      </c>
      <c r="S1169" s="228">
        <v>0</v>
      </c>
      <c r="T1169" s="229">
        <f>S1169*H1169</f>
        <v>0</v>
      </c>
      <c r="U1169" s="39"/>
      <c r="V1169" s="39"/>
      <c r="W1169" s="39"/>
      <c r="X1169" s="39"/>
      <c r="Y1169" s="39"/>
      <c r="Z1169" s="39"/>
      <c r="AA1169" s="39"/>
      <c r="AB1169" s="39"/>
      <c r="AC1169" s="39"/>
      <c r="AD1169" s="39"/>
      <c r="AE1169" s="39"/>
      <c r="AR1169" s="230" t="s">
        <v>218</v>
      </c>
      <c r="AT1169" s="230" t="s">
        <v>151</v>
      </c>
      <c r="AU1169" s="230" t="s">
        <v>84</v>
      </c>
      <c r="AY1169" s="18" t="s">
        <v>148</v>
      </c>
      <c r="BE1169" s="231">
        <f>IF(N1169="základní",J1169,0)</f>
        <v>0</v>
      </c>
      <c r="BF1169" s="231">
        <f>IF(N1169="snížená",J1169,0)</f>
        <v>0</v>
      </c>
      <c r="BG1169" s="231">
        <f>IF(N1169="zákl. přenesená",J1169,0)</f>
        <v>0</v>
      </c>
      <c r="BH1169" s="231">
        <f>IF(N1169="sníž. přenesená",J1169,0)</f>
        <v>0</v>
      </c>
      <c r="BI1169" s="231">
        <f>IF(N1169="nulová",J1169,0)</f>
        <v>0</v>
      </c>
      <c r="BJ1169" s="18" t="s">
        <v>82</v>
      </c>
      <c r="BK1169" s="231">
        <f>ROUND(I1169*H1169,2)</f>
        <v>0</v>
      </c>
      <c r="BL1169" s="18" t="s">
        <v>218</v>
      </c>
      <c r="BM1169" s="230" t="s">
        <v>1146</v>
      </c>
    </row>
    <row r="1170" s="13" customFormat="1">
      <c r="A1170" s="13"/>
      <c r="B1170" s="232"/>
      <c r="C1170" s="233"/>
      <c r="D1170" s="234" t="s">
        <v>156</v>
      </c>
      <c r="E1170" s="235" t="s">
        <v>1</v>
      </c>
      <c r="F1170" s="236" t="s">
        <v>603</v>
      </c>
      <c r="G1170" s="233"/>
      <c r="H1170" s="235" t="s">
        <v>1</v>
      </c>
      <c r="I1170" s="237"/>
      <c r="J1170" s="233"/>
      <c r="K1170" s="233"/>
      <c r="L1170" s="238"/>
      <c r="M1170" s="239"/>
      <c r="N1170" s="240"/>
      <c r="O1170" s="240"/>
      <c r="P1170" s="240"/>
      <c r="Q1170" s="240"/>
      <c r="R1170" s="240"/>
      <c r="S1170" s="240"/>
      <c r="T1170" s="241"/>
      <c r="U1170" s="13"/>
      <c r="V1170" s="13"/>
      <c r="W1170" s="13"/>
      <c r="X1170" s="13"/>
      <c r="Y1170" s="13"/>
      <c r="Z1170" s="13"/>
      <c r="AA1170" s="13"/>
      <c r="AB1170" s="13"/>
      <c r="AC1170" s="13"/>
      <c r="AD1170" s="13"/>
      <c r="AE1170" s="13"/>
      <c r="AT1170" s="242" t="s">
        <v>156</v>
      </c>
      <c r="AU1170" s="242" t="s">
        <v>84</v>
      </c>
      <c r="AV1170" s="13" t="s">
        <v>82</v>
      </c>
      <c r="AW1170" s="13" t="s">
        <v>30</v>
      </c>
      <c r="AX1170" s="13" t="s">
        <v>74</v>
      </c>
      <c r="AY1170" s="242" t="s">
        <v>148</v>
      </c>
    </row>
    <row r="1171" s="14" customFormat="1">
      <c r="A1171" s="14"/>
      <c r="B1171" s="243"/>
      <c r="C1171" s="244"/>
      <c r="D1171" s="234" t="s">
        <v>156</v>
      </c>
      <c r="E1171" s="245" t="s">
        <v>1</v>
      </c>
      <c r="F1171" s="246" t="s">
        <v>444</v>
      </c>
      <c r="G1171" s="244"/>
      <c r="H1171" s="247">
        <v>36.310000000000002</v>
      </c>
      <c r="I1171" s="248"/>
      <c r="J1171" s="244"/>
      <c r="K1171" s="244"/>
      <c r="L1171" s="249"/>
      <c r="M1171" s="250"/>
      <c r="N1171" s="251"/>
      <c r="O1171" s="251"/>
      <c r="P1171" s="251"/>
      <c r="Q1171" s="251"/>
      <c r="R1171" s="251"/>
      <c r="S1171" s="251"/>
      <c r="T1171" s="252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53" t="s">
        <v>156</v>
      </c>
      <c r="AU1171" s="253" t="s">
        <v>84</v>
      </c>
      <c r="AV1171" s="14" t="s">
        <v>84</v>
      </c>
      <c r="AW1171" s="14" t="s">
        <v>30</v>
      </c>
      <c r="AX1171" s="14" t="s">
        <v>74</v>
      </c>
      <c r="AY1171" s="253" t="s">
        <v>148</v>
      </c>
    </row>
    <row r="1172" s="14" customFormat="1">
      <c r="A1172" s="14"/>
      <c r="B1172" s="243"/>
      <c r="C1172" s="244"/>
      <c r="D1172" s="234" t="s">
        <v>156</v>
      </c>
      <c r="E1172" s="245" t="s">
        <v>1</v>
      </c>
      <c r="F1172" s="246" t="s">
        <v>445</v>
      </c>
      <c r="G1172" s="244"/>
      <c r="H1172" s="247">
        <v>14.24</v>
      </c>
      <c r="I1172" s="248"/>
      <c r="J1172" s="244"/>
      <c r="K1172" s="244"/>
      <c r="L1172" s="249"/>
      <c r="M1172" s="250"/>
      <c r="N1172" s="251"/>
      <c r="O1172" s="251"/>
      <c r="P1172" s="251"/>
      <c r="Q1172" s="251"/>
      <c r="R1172" s="251"/>
      <c r="S1172" s="251"/>
      <c r="T1172" s="252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53" t="s">
        <v>156</v>
      </c>
      <c r="AU1172" s="253" t="s">
        <v>84</v>
      </c>
      <c r="AV1172" s="14" t="s">
        <v>84</v>
      </c>
      <c r="AW1172" s="14" t="s">
        <v>30</v>
      </c>
      <c r="AX1172" s="14" t="s">
        <v>74</v>
      </c>
      <c r="AY1172" s="253" t="s">
        <v>148</v>
      </c>
    </row>
    <row r="1173" s="16" customFormat="1">
      <c r="A1173" s="16"/>
      <c r="B1173" s="265"/>
      <c r="C1173" s="266"/>
      <c r="D1173" s="234" t="s">
        <v>156</v>
      </c>
      <c r="E1173" s="267" t="s">
        <v>1</v>
      </c>
      <c r="F1173" s="268" t="s">
        <v>178</v>
      </c>
      <c r="G1173" s="266"/>
      <c r="H1173" s="269">
        <v>50.550000000000004</v>
      </c>
      <c r="I1173" s="270"/>
      <c r="J1173" s="266"/>
      <c r="K1173" s="266"/>
      <c r="L1173" s="271"/>
      <c r="M1173" s="272"/>
      <c r="N1173" s="273"/>
      <c r="O1173" s="273"/>
      <c r="P1173" s="273"/>
      <c r="Q1173" s="273"/>
      <c r="R1173" s="273"/>
      <c r="S1173" s="273"/>
      <c r="T1173" s="274"/>
      <c r="U1173" s="16"/>
      <c r="V1173" s="16"/>
      <c r="W1173" s="16"/>
      <c r="X1173" s="16"/>
      <c r="Y1173" s="16"/>
      <c r="Z1173" s="16"/>
      <c r="AA1173" s="16"/>
      <c r="AB1173" s="16"/>
      <c r="AC1173" s="16"/>
      <c r="AD1173" s="16"/>
      <c r="AE1173" s="16"/>
      <c r="AT1173" s="275" t="s">
        <v>156</v>
      </c>
      <c r="AU1173" s="275" t="s">
        <v>84</v>
      </c>
      <c r="AV1173" s="16" t="s">
        <v>149</v>
      </c>
      <c r="AW1173" s="16" t="s">
        <v>30</v>
      </c>
      <c r="AX1173" s="16" t="s">
        <v>74</v>
      </c>
      <c r="AY1173" s="275" t="s">
        <v>148</v>
      </c>
    </row>
    <row r="1174" s="13" customFormat="1">
      <c r="A1174" s="13"/>
      <c r="B1174" s="232"/>
      <c r="C1174" s="233"/>
      <c r="D1174" s="234" t="s">
        <v>156</v>
      </c>
      <c r="E1174" s="235" t="s">
        <v>1</v>
      </c>
      <c r="F1174" s="236" t="s">
        <v>446</v>
      </c>
      <c r="G1174" s="233"/>
      <c r="H1174" s="235" t="s">
        <v>1</v>
      </c>
      <c r="I1174" s="237"/>
      <c r="J1174" s="233"/>
      <c r="K1174" s="233"/>
      <c r="L1174" s="238"/>
      <c r="M1174" s="239"/>
      <c r="N1174" s="240"/>
      <c r="O1174" s="240"/>
      <c r="P1174" s="240"/>
      <c r="Q1174" s="240"/>
      <c r="R1174" s="240"/>
      <c r="S1174" s="240"/>
      <c r="T1174" s="241"/>
      <c r="U1174" s="13"/>
      <c r="V1174" s="13"/>
      <c r="W1174" s="13"/>
      <c r="X1174" s="13"/>
      <c r="Y1174" s="13"/>
      <c r="Z1174" s="13"/>
      <c r="AA1174" s="13"/>
      <c r="AB1174" s="13"/>
      <c r="AC1174" s="13"/>
      <c r="AD1174" s="13"/>
      <c r="AE1174" s="13"/>
      <c r="AT1174" s="242" t="s">
        <v>156</v>
      </c>
      <c r="AU1174" s="242" t="s">
        <v>84</v>
      </c>
      <c r="AV1174" s="13" t="s">
        <v>82</v>
      </c>
      <c r="AW1174" s="13" t="s">
        <v>30</v>
      </c>
      <c r="AX1174" s="13" t="s">
        <v>74</v>
      </c>
      <c r="AY1174" s="242" t="s">
        <v>148</v>
      </c>
    </row>
    <row r="1175" s="14" customFormat="1">
      <c r="A1175" s="14"/>
      <c r="B1175" s="243"/>
      <c r="C1175" s="244"/>
      <c r="D1175" s="234" t="s">
        <v>156</v>
      </c>
      <c r="E1175" s="245" t="s">
        <v>1</v>
      </c>
      <c r="F1175" s="246" t="s">
        <v>447</v>
      </c>
      <c r="G1175" s="244"/>
      <c r="H1175" s="247">
        <v>28.530000000000001</v>
      </c>
      <c r="I1175" s="248"/>
      <c r="J1175" s="244"/>
      <c r="K1175" s="244"/>
      <c r="L1175" s="249"/>
      <c r="M1175" s="250"/>
      <c r="N1175" s="251"/>
      <c r="O1175" s="251"/>
      <c r="P1175" s="251"/>
      <c r="Q1175" s="251"/>
      <c r="R1175" s="251"/>
      <c r="S1175" s="251"/>
      <c r="T1175" s="252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T1175" s="253" t="s">
        <v>156</v>
      </c>
      <c r="AU1175" s="253" t="s">
        <v>84</v>
      </c>
      <c r="AV1175" s="14" t="s">
        <v>84</v>
      </c>
      <c r="AW1175" s="14" t="s">
        <v>30</v>
      </c>
      <c r="AX1175" s="14" t="s">
        <v>74</v>
      </c>
      <c r="AY1175" s="253" t="s">
        <v>148</v>
      </c>
    </row>
    <row r="1176" s="13" customFormat="1">
      <c r="A1176" s="13"/>
      <c r="B1176" s="232"/>
      <c r="C1176" s="233"/>
      <c r="D1176" s="234" t="s">
        <v>156</v>
      </c>
      <c r="E1176" s="235" t="s">
        <v>1</v>
      </c>
      <c r="F1176" s="236" t="s">
        <v>448</v>
      </c>
      <c r="G1176" s="233"/>
      <c r="H1176" s="235" t="s">
        <v>1</v>
      </c>
      <c r="I1176" s="237"/>
      <c r="J1176" s="233"/>
      <c r="K1176" s="233"/>
      <c r="L1176" s="238"/>
      <c r="M1176" s="239"/>
      <c r="N1176" s="240"/>
      <c r="O1176" s="240"/>
      <c r="P1176" s="240"/>
      <c r="Q1176" s="240"/>
      <c r="R1176" s="240"/>
      <c r="S1176" s="240"/>
      <c r="T1176" s="241"/>
      <c r="U1176" s="13"/>
      <c r="V1176" s="13"/>
      <c r="W1176" s="13"/>
      <c r="X1176" s="13"/>
      <c r="Y1176" s="13"/>
      <c r="Z1176" s="13"/>
      <c r="AA1176" s="13"/>
      <c r="AB1176" s="13"/>
      <c r="AC1176" s="13"/>
      <c r="AD1176" s="13"/>
      <c r="AE1176" s="13"/>
      <c r="AT1176" s="242" t="s">
        <v>156</v>
      </c>
      <c r="AU1176" s="242" t="s">
        <v>84</v>
      </c>
      <c r="AV1176" s="13" t="s">
        <v>82</v>
      </c>
      <c r="AW1176" s="13" t="s">
        <v>30</v>
      </c>
      <c r="AX1176" s="13" t="s">
        <v>74</v>
      </c>
      <c r="AY1176" s="242" t="s">
        <v>148</v>
      </c>
    </row>
    <row r="1177" s="14" customFormat="1">
      <c r="A1177" s="14"/>
      <c r="B1177" s="243"/>
      <c r="C1177" s="244"/>
      <c r="D1177" s="234" t="s">
        <v>156</v>
      </c>
      <c r="E1177" s="245" t="s">
        <v>1</v>
      </c>
      <c r="F1177" s="246" t="s">
        <v>449</v>
      </c>
      <c r="G1177" s="244"/>
      <c r="H1177" s="247">
        <v>29.140000000000001</v>
      </c>
      <c r="I1177" s="248"/>
      <c r="J1177" s="244"/>
      <c r="K1177" s="244"/>
      <c r="L1177" s="249"/>
      <c r="M1177" s="250"/>
      <c r="N1177" s="251"/>
      <c r="O1177" s="251"/>
      <c r="P1177" s="251"/>
      <c r="Q1177" s="251"/>
      <c r="R1177" s="251"/>
      <c r="S1177" s="251"/>
      <c r="T1177" s="252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53" t="s">
        <v>156</v>
      </c>
      <c r="AU1177" s="253" t="s">
        <v>84</v>
      </c>
      <c r="AV1177" s="14" t="s">
        <v>84</v>
      </c>
      <c r="AW1177" s="14" t="s">
        <v>30</v>
      </c>
      <c r="AX1177" s="14" t="s">
        <v>74</v>
      </c>
      <c r="AY1177" s="253" t="s">
        <v>148</v>
      </c>
    </row>
    <row r="1178" s="16" customFormat="1">
      <c r="A1178" s="16"/>
      <c r="B1178" s="265"/>
      <c r="C1178" s="266"/>
      <c r="D1178" s="234" t="s">
        <v>156</v>
      </c>
      <c r="E1178" s="267" t="s">
        <v>1</v>
      </c>
      <c r="F1178" s="268" t="s">
        <v>178</v>
      </c>
      <c r="G1178" s="266"/>
      <c r="H1178" s="269">
        <v>57.670000000000002</v>
      </c>
      <c r="I1178" s="270"/>
      <c r="J1178" s="266"/>
      <c r="K1178" s="266"/>
      <c r="L1178" s="271"/>
      <c r="M1178" s="272"/>
      <c r="N1178" s="273"/>
      <c r="O1178" s="273"/>
      <c r="P1178" s="273"/>
      <c r="Q1178" s="273"/>
      <c r="R1178" s="273"/>
      <c r="S1178" s="273"/>
      <c r="T1178" s="274"/>
      <c r="U1178" s="16"/>
      <c r="V1178" s="16"/>
      <c r="W1178" s="16"/>
      <c r="X1178" s="16"/>
      <c r="Y1178" s="16"/>
      <c r="Z1178" s="16"/>
      <c r="AA1178" s="16"/>
      <c r="AB1178" s="16"/>
      <c r="AC1178" s="16"/>
      <c r="AD1178" s="16"/>
      <c r="AE1178" s="16"/>
      <c r="AT1178" s="275" t="s">
        <v>156</v>
      </c>
      <c r="AU1178" s="275" t="s">
        <v>84</v>
      </c>
      <c r="AV1178" s="16" t="s">
        <v>149</v>
      </c>
      <c r="AW1178" s="16" t="s">
        <v>30</v>
      </c>
      <c r="AX1178" s="16" t="s">
        <v>74</v>
      </c>
      <c r="AY1178" s="275" t="s">
        <v>148</v>
      </c>
    </row>
    <row r="1179" s="15" customFormat="1">
      <c r="A1179" s="15"/>
      <c r="B1179" s="254"/>
      <c r="C1179" s="255"/>
      <c r="D1179" s="234" t="s">
        <v>156</v>
      </c>
      <c r="E1179" s="256" t="s">
        <v>1</v>
      </c>
      <c r="F1179" s="257" t="s">
        <v>162</v>
      </c>
      <c r="G1179" s="255"/>
      <c r="H1179" s="258">
        <v>108.22000000000001</v>
      </c>
      <c r="I1179" s="259"/>
      <c r="J1179" s="255"/>
      <c r="K1179" s="255"/>
      <c r="L1179" s="260"/>
      <c r="M1179" s="261"/>
      <c r="N1179" s="262"/>
      <c r="O1179" s="262"/>
      <c r="P1179" s="262"/>
      <c r="Q1179" s="262"/>
      <c r="R1179" s="262"/>
      <c r="S1179" s="262"/>
      <c r="T1179" s="263"/>
      <c r="U1179" s="15"/>
      <c r="V1179" s="15"/>
      <c r="W1179" s="15"/>
      <c r="X1179" s="15"/>
      <c r="Y1179" s="15"/>
      <c r="Z1179" s="15"/>
      <c r="AA1179" s="15"/>
      <c r="AB1179" s="15"/>
      <c r="AC1179" s="15"/>
      <c r="AD1179" s="15"/>
      <c r="AE1179" s="15"/>
      <c r="AT1179" s="264" t="s">
        <v>156</v>
      </c>
      <c r="AU1179" s="264" t="s">
        <v>84</v>
      </c>
      <c r="AV1179" s="15" t="s">
        <v>155</v>
      </c>
      <c r="AW1179" s="15" t="s">
        <v>30</v>
      </c>
      <c r="AX1179" s="15" t="s">
        <v>82</v>
      </c>
      <c r="AY1179" s="264" t="s">
        <v>148</v>
      </c>
    </row>
    <row r="1180" s="2" customFormat="1" ht="37.8" customHeight="1">
      <c r="A1180" s="39"/>
      <c r="B1180" s="40"/>
      <c r="C1180" s="276" t="s">
        <v>790</v>
      </c>
      <c r="D1180" s="276" t="s">
        <v>183</v>
      </c>
      <c r="E1180" s="277" t="s">
        <v>1147</v>
      </c>
      <c r="F1180" s="278" t="s">
        <v>1148</v>
      </c>
      <c r="G1180" s="279" t="s">
        <v>154</v>
      </c>
      <c r="H1180" s="280">
        <v>119.042</v>
      </c>
      <c r="I1180" s="281"/>
      <c r="J1180" s="282">
        <f>ROUND(I1180*H1180,2)</f>
        <v>0</v>
      </c>
      <c r="K1180" s="278" t="s">
        <v>33</v>
      </c>
      <c r="L1180" s="283"/>
      <c r="M1180" s="284" t="s">
        <v>1</v>
      </c>
      <c r="N1180" s="285" t="s">
        <v>39</v>
      </c>
      <c r="O1180" s="92"/>
      <c r="P1180" s="228">
        <f>O1180*H1180</f>
        <v>0</v>
      </c>
      <c r="Q1180" s="228">
        <v>0.019199999999999998</v>
      </c>
      <c r="R1180" s="228">
        <f>Q1180*H1180</f>
        <v>2.2856063999999998</v>
      </c>
      <c r="S1180" s="228">
        <v>0</v>
      </c>
      <c r="T1180" s="229">
        <f>S1180*H1180</f>
        <v>0</v>
      </c>
      <c r="U1180" s="39"/>
      <c r="V1180" s="39"/>
      <c r="W1180" s="39"/>
      <c r="X1180" s="39"/>
      <c r="Y1180" s="39"/>
      <c r="Z1180" s="39"/>
      <c r="AA1180" s="39"/>
      <c r="AB1180" s="39"/>
      <c r="AC1180" s="39"/>
      <c r="AD1180" s="39"/>
      <c r="AE1180" s="39"/>
      <c r="AR1180" s="230" t="s">
        <v>280</v>
      </c>
      <c r="AT1180" s="230" t="s">
        <v>183</v>
      </c>
      <c r="AU1180" s="230" t="s">
        <v>84</v>
      </c>
      <c r="AY1180" s="18" t="s">
        <v>148</v>
      </c>
      <c r="BE1180" s="231">
        <f>IF(N1180="základní",J1180,0)</f>
        <v>0</v>
      </c>
      <c r="BF1180" s="231">
        <f>IF(N1180="snížená",J1180,0)</f>
        <v>0</v>
      </c>
      <c r="BG1180" s="231">
        <f>IF(N1180="zákl. přenesená",J1180,0)</f>
        <v>0</v>
      </c>
      <c r="BH1180" s="231">
        <f>IF(N1180="sníž. přenesená",J1180,0)</f>
        <v>0</v>
      </c>
      <c r="BI1180" s="231">
        <f>IF(N1180="nulová",J1180,0)</f>
        <v>0</v>
      </c>
      <c r="BJ1180" s="18" t="s">
        <v>82</v>
      </c>
      <c r="BK1180" s="231">
        <f>ROUND(I1180*H1180,2)</f>
        <v>0</v>
      </c>
      <c r="BL1180" s="18" t="s">
        <v>218</v>
      </c>
      <c r="BM1180" s="230" t="s">
        <v>1149</v>
      </c>
    </row>
    <row r="1181" s="13" customFormat="1">
      <c r="A1181" s="13"/>
      <c r="B1181" s="232"/>
      <c r="C1181" s="233"/>
      <c r="D1181" s="234" t="s">
        <v>156</v>
      </c>
      <c r="E1181" s="235" t="s">
        <v>1</v>
      </c>
      <c r="F1181" s="236" t="s">
        <v>1150</v>
      </c>
      <c r="G1181" s="233"/>
      <c r="H1181" s="235" t="s">
        <v>1</v>
      </c>
      <c r="I1181" s="237"/>
      <c r="J1181" s="233"/>
      <c r="K1181" s="233"/>
      <c r="L1181" s="238"/>
      <c r="M1181" s="239"/>
      <c r="N1181" s="240"/>
      <c r="O1181" s="240"/>
      <c r="P1181" s="240"/>
      <c r="Q1181" s="240"/>
      <c r="R1181" s="240"/>
      <c r="S1181" s="240"/>
      <c r="T1181" s="241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42" t="s">
        <v>156</v>
      </c>
      <c r="AU1181" s="242" t="s">
        <v>84</v>
      </c>
      <c r="AV1181" s="13" t="s">
        <v>82</v>
      </c>
      <c r="AW1181" s="13" t="s">
        <v>30</v>
      </c>
      <c r="AX1181" s="13" t="s">
        <v>74</v>
      </c>
      <c r="AY1181" s="242" t="s">
        <v>148</v>
      </c>
    </row>
    <row r="1182" s="14" customFormat="1">
      <c r="A1182" s="14"/>
      <c r="B1182" s="243"/>
      <c r="C1182" s="244"/>
      <c r="D1182" s="234" t="s">
        <v>156</v>
      </c>
      <c r="E1182" s="245" t="s">
        <v>1</v>
      </c>
      <c r="F1182" s="246" t="s">
        <v>1151</v>
      </c>
      <c r="G1182" s="244"/>
      <c r="H1182" s="247">
        <v>119.042</v>
      </c>
      <c r="I1182" s="248"/>
      <c r="J1182" s="244"/>
      <c r="K1182" s="244"/>
      <c r="L1182" s="249"/>
      <c r="M1182" s="250"/>
      <c r="N1182" s="251"/>
      <c r="O1182" s="251"/>
      <c r="P1182" s="251"/>
      <c r="Q1182" s="251"/>
      <c r="R1182" s="251"/>
      <c r="S1182" s="251"/>
      <c r="T1182" s="252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53" t="s">
        <v>156</v>
      </c>
      <c r="AU1182" s="253" t="s">
        <v>84</v>
      </c>
      <c r="AV1182" s="14" t="s">
        <v>84</v>
      </c>
      <c r="AW1182" s="14" t="s">
        <v>30</v>
      </c>
      <c r="AX1182" s="14" t="s">
        <v>74</v>
      </c>
      <c r="AY1182" s="253" t="s">
        <v>148</v>
      </c>
    </row>
    <row r="1183" s="15" customFormat="1">
      <c r="A1183" s="15"/>
      <c r="B1183" s="254"/>
      <c r="C1183" s="255"/>
      <c r="D1183" s="234" t="s">
        <v>156</v>
      </c>
      <c r="E1183" s="256" t="s">
        <v>1</v>
      </c>
      <c r="F1183" s="257" t="s">
        <v>162</v>
      </c>
      <c r="G1183" s="255"/>
      <c r="H1183" s="258">
        <v>119.042</v>
      </c>
      <c r="I1183" s="259"/>
      <c r="J1183" s="255"/>
      <c r="K1183" s="255"/>
      <c r="L1183" s="260"/>
      <c r="M1183" s="261"/>
      <c r="N1183" s="262"/>
      <c r="O1183" s="262"/>
      <c r="P1183" s="262"/>
      <c r="Q1183" s="262"/>
      <c r="R1183" s="262"/>
      <c r="S1183" s="262"/>
      <c r="T1183" s="263"/>
      <c r="U1183" s="15"/>
      <c r="V1183" s="15"/>
      <c r="W1183" s="15"/>
      <c r="X1183" s="15"/>
      <c r="Y1183" s="15"/>
      <c r="Z1183" s="15"/>
      <c r="AA1183" s="15"/>
      <c r="AB1183" s="15"/>
      <c r="AC1183" s="15"/>
      <c r="AD1183" s="15"/>
      <c r="AE1183" s="15"/>
      <c r="AT1183" s="264" t="s">
        <v>156</v>
      </c>
      <c r="AU1183" s="264" t="s">
        <v>84</v>
      </c>
      <c r="AV1183" s="15" t="s">
        <v>155</v>
      </c>
      <c r="AW1183" s="15" t="s">
        <v>30</v>
      </c>
      <c r="AX1183" s="15" t="s">
        <v>82</v>
      </c>
      <c r="AY1183" s="264" t="s">
        <v>148</v>
      </c>
    </row>
    <row r="1184" s="2" customFormat="1" ht="24.15" customHeight="1">
      <c r="A1184" s="39"/>
      <c r="B1184" s="40"/>
      <c r="C1184" s="219" t="s">
        <v>1152</v>
      </c>
      <c r="D1184" s="219" t="s">
        <v>151</v>
      </c>
      <c r="E1184" s="220" t="s">
        <v>1153</v>
      </c>
      <c r="F1184" s="221" t="s">
        <v>1154</v>
      </c>
      <c r="G1184" s="222" t="s">
        <v>154</v>
      </c>
      <c r="H1184" s="223">
        <v>81.810000000000002</v>
      </c>
      <c r="I1184" s="224"/>
      <c r="J1184" s="225">
        <f>ROUND(I1184*H1184,2)</f>
        <v>0</v>
      </c>
      <c r="K1184" s="221" t="s">
        <v>33</v>
      </c>
      <c r="L1184" s="45"/>
      <c r="M1184" s="226" t="s">
        <v>1</v>
      </c>
      <c r="N1184" s="227" t="s">
        <v>39</v>
      </c>
      <c r="O1184" s="92"/>
      <c r="P1184" s="228">
        <f>O1184*H1184</f>
        <v>0</v>
      </c>
      <c r="Q1184" s="228">
        <v>0</v>
      </c>
      <c r="R1184" s="228">
        <f>Q1184*H1184</f>
        <v>0</v>
      </c>
      <c r="S1184" s="228">
        <v>0</v>
      </c>
      <c r="T1184" s="229">
        <f>S1184*H1184</f>
        <v>0</v>
      </c>
      <c r="U1184" s="39"/>
      <c r="V1184" s="39"/>
      <c r="W1184" s="39"/>
      <c r="X1184" s="39"/>
      <c r="Y1184" s="39"/>
      <c r="Z1184" s="39"/>
      <c r="AA1184" s="39"/>
      <c r="AB1184" s="39"/>
      <c r="AC1184" s="39"/>
      <c r="AD1184" s="39"/>
      <c r="AE1184" s="39"/>
      <c r="AR1184" s="230" t="s">
        <v>218</v>
      </c>
      <c r="AT1184" s="230" t="s">
        <v>151</v>
      </c>
      <c r="AU1184" s="230" t="s">
        <v>84</v>
      </c>
      <c r="AY1184" s="18" t="s">
        <v>148</v>
      </c>
      <c r="BE1184" s="231">
        <f>IF(N1184="základní",J1184,0)</f>
        <v>0</v>
      </c>
      <c r="BF1184" s="231">
        <f>IF(N1184="snížená",J1184,0)</f>
        <v>0</v>
      </c>
      <c r="BG1184" s="231">
        <f>IF(N1184="zákl. přenesená",J1184,0)</f>
        <v>0</v>
      </c>
      <c r="BH1184" s="231">
        <f>IF(N1184="sníž. přenesená",J1184,0)</f>
        <v>0</v>
      </c>
      <c r="BI1184" s="231">
        <f>IF(N1184="nulová",J1184,0)</f>
        <v>0</v>
      </c>
      <c r="BJ1184" s="18" t="s">
        <v>82</v>
      </c>
      <c r="BK1184" s="231">
        <f>ROUND(I1184*H1184,2)</f>
        <v>0</v>
      </c>
      <c r="BL1184" s="18" t="s">
        <v>218</v>
      </c>
      <c r="BM1184" s="230" t="s">
        <v>1155</v>
      </c>
    </row>
    <row r="1185" s="13" customFormat="1">
      <c r="A1185" s="13"/>
      <c r="B1185" s="232"/>
      <c r="C1185" s="233"/>
      <c r="D1185" s="234" t="s">
        <v>156</v>
      </c>
      <c r="E1185" s="235" t="s">
        <v>1</v>
      </c>
      <c r="F1185" s="236" t="s">
        <v>603</v>
      </c>
      <c r="G1185" s="233"/>
      <c r="H1185" s="235" t="s">
        <v>1</v>
      </c>
      <c r="I1185" s="237"/>
      <c r="J1185" s="233"/>
      <c r="K1185" s="233"/>
      <c r="L1185" s="238"/>
      <c r="M1185" s="239"/>
      <c r="N1185" s="240"/>
      <c r="O1185" s="240"/>
      <c r="P1185" s="240"/>
      <c r="Q1185" s="240"/>
      <c r="R1185" s="240"/>
      <c r="S1185" s="240"/>
      <c r="T1185" s="241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42" t="s">
        <v>156</v>
      </c>
      <c r="AU1185" s="242" t="s">
        <v>84</v>
      </c>
      <c r="AV1185" s="13" t="s">
        <v>82</v>
      </c>
      <c r="AW1185" s="13" t="s">
        <v>30</v>
      </c>
      <c r="AX1185" s="13" t="s">
        <v>74</v>
      </c>
      <c r="AY1185" s="242" t="s">
        <v>148</v>
      </c>
    </row>
    <row r="1186" s="14" customFormat="1">
      <c r="A1186" s="14"/>
      <c r="B1186" s="243"/>
      <c r="C1186" s="244"/>
      <c r="D1186" s="234" t="s">
        <v>156</v>
      </c>
      <c r="E1186" s="245" t="s">
        <v>1</v>
      </c>
      <c r="F1186" s="246" t="s">
        <v>1156</v>
      </c>
      <c r="G1186" s="244"/>
      <c r="H1186" s="247">
        <v>21.710000000000001</v>
      </c>
      <c r="I1186" s="248"/>
      <c r="J1186" s="244"/>
      <c r="K1186" s="244"/>
      <c r="L1186" s="249"/>
      <c r="M1186" s="250"/>
      <c r="N1186" s="251"/>
      <c r="O1186" s="251"/>
      <c r="P1186" s="251"/>
      <c r="Q1186" s="251"/>
      <c r="R1186" s="251"/>
      <c r="S1186" s="251"/>
      <c r="T1186" s="252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53" t="s">
        <v>156</v>
      </c>
      <c r="AU1186" s="253" t="s">
        <v>84</v>
      </c>
      <c r="AV1186" s="14" t="s">
        <v>84</v>
      </c>
      <c r="AW1186" s="14" t="s">
        <v>30</v>
      </c>
      <c r="AX1186" s="14" t="s">
        <v>74</v>
      </c>
      <c r="AY1186" s="253" t="s">
        <v>148</v>
      </c>
    </row>
    <row r="1187" s="14" customFormat="1">
      <c r="A1187" s="14"/>
      <c r="B1187" s="243"/>
      <c r="C1187" s="244"/>
      <c r="D1187" s="234" t="s">
        <v>156</v>
      </c>
      <c r="E1187" s="245" t="s">
        <v>1</v>
      </c>
      <c r="F1187" s="246" t="s">
        <v>1157</v>
      </c>
      <c r="G1187" s="244"/>
      <c r="H1187" s="247">
        <v>6.0099999999999998</v>
      </c>
      <c r="I1187" s="248"/>
      <c r="J1187" s="244"/>
      <c r="K1187" s="244"/>
      <c r="L1187" s="249"/>
      <c r="M1187" s="250"/>
      <c r="N1187" s="251"/>
      <c r="O1187" s="251"/>
      <c r="P1187" s="251"/>
      <c r="Q1187" s="251"/>
      <c r="R1187" s="251"/>
      <c r="S1187" s="251"/>
      <c r="T1187" s="252"/>
      <c r="U1187" s="14"/>
      <c r="V1187" s="14"/>
      <c r="W1187" s="14"/>
      <c r="X1187" s="14"/>
      <c r="Y1187" s="14"/>
      <c r="Z1187" s="14"/>
      <c r="AA1187" s="14"/>
      <c r="AB1187" s="14"/>
      <c r="AC1187" s="14"/>
      <c r="AD1187" s="14"/>
      <c r="AE1187" s="14"/>
      <c r="AT1187" s="253" t="s">
        <v>156</v>
      </c>
      <c r="AU1187" s="253" t="s">
        <v>84</v>
      </c>
      <c r="AV1187" s="14" t="s">
        <v>84</v>
      </c>
      <c r="AW1187" s="14" t="s">
        <v>30</v>
      </c>
      <c r="AX1187" s="14" t="s">
        <v>74</v>
      </c>
      <c r="AY1187" s="253" t="s">
        <v>148</v>
      </c>
    </row>
    <row r="1188" s="16" customFormat="1">
      <c r="A1188" s="16"/>
      <c r="B1188" s="265"/>
      <c r="C1188" s="266"/>
      <c r="D1188" s="234" t="s">
        <v>156</v>
      </c>
      <c r="E1188" s="267" t="s">
        <v>1</v>
      </c>
      <c r="F1188" s="268" t="s">
        <v>178</v>
      </c>
      <c r="G1188" s="266"/>
      <c r="H1188" s="269">
        <v>27.719999999999999</v>
      </c>
      <c r="I1188" s="270"/>
      <c r="J1188" s="266"/>
      <c r="K1188" s="266"/>
      <c r="L1188" s="271"/>
      <c r="M1188" s="272"/>
      <c r="N1188" s="273"/>
      <c r="O1188" s="273"/>
      <c r="P1188" s="273"/>
      <c r="Q1188" s="273"/>
      <c r="R1188" s="273"/>
      <c r="S1188" s="273"/>
      <c r="T1188" s="274"/>
      <c r="U1188" s="16"/>
      <c r="V1188" s="16"/>
      <c r="W1188" s="16"/>
      <c r="X1188" s="16"/>
      <c r="Y1188" s="16"/>
      <c r="Z1188" s="16"/>
      <c r="AA1188" s="16"/>
      <c r="AB1188" s="16"/>
      <c r="AC1188" s="16"/>
      <c r="AD1188" s="16"/>
      <c r="AE1188" s="16"/>
      <c r="AT1188" s="275" t="s">
        <v>156</v>
      </c>
      <c r="AU1188" s="275" t="s">
        <v>84</v>
      </c>
      <c r="AV1188" s="16" t="s">
        <v>149</v>
      </c>
      <c r="AW1188" s="16" t="s">
        <v>30</v>
      </c>
      <c r="AX1188" s="16" t="s">
        <v>74</v>
      </c>
      <c r="AY1188" s="275" t="s">
        <v>148</v>
      </c>
    </row>
    <row r="1189" s="13" customFormat="1">
      <c r="A1189" s="13"/>
      <c r="B1189" s="232"/>
      <c r="C1189" s="233"/>
      <c r="D1189" s="234" t="s">
        <v>156</v>
      </c>
      <c r="E1189" s="235" t="s">
        <v>1</v>
      </c>
      <c r="F1189" s="236" t="s">
        <v>1158</v>
      </c>
      <c r="G1189" s="233"/>
      <c r="H1189" s="235" t="s">
        <v>1</v>
      </c>
      <c r="I1189" s="237"/>
      <c r="J1189" s="233"/>
      <c r="K1189" s="233"/>
      <c r="L1189" s="238"/>
      <c r="M1189" s="239"/>
      <c r="N1189" s="240"/>
      <c r="O1189" s="240"/>
      <c r="P1189" s="240"/>
      <c r="Q1189" s="240"/>
      <c r="R1189" s="240"/>
      <c r="S1189" s="240"/>
      <c r="T1189" s="241"/>
      <c r="U1189" s="13"/>
      <c r="V1189" s="13"/>
      <c r="W1189" s="13"/>
      <c r="X1189" s="13"/>
      <c r="Y1189" s="13"/>
      <c r="Z1189" s="13"/>
      <c r="AA1189" s="13"/>
      <c r="AB1189" s="13"/>
      <c r="AC1189" s="13"/>
      <c r="AD1189" s="13"/>
      <c r="AE1189" s="13"/>
      <c r="AT1189" s="242" t="s">
        <v>156</v>
      </c>
      <c r="AU1189" s="242" t="s">
        <v>84</v>
      </c>
      <c r="AV1189" s="13" t="s">
        <v>82</v>
      </c>
      <c r="AW1189" s="13" t="s">
        <v>30</v>
      </c>
      <c r="AX1189" s="13" t="s">
        <v>74</v>
      </c>
      <c r="AY1189" s="242" t="s">
        <v>148</v>
      </c>
    </row>
    <row r="1190" s="14" customFormat="1">
      <c r="A1190" s="14"/>
      <c r="B1190" s="243"/>
      <c r="C1190" s="244"/>
      <c r="D1190" s="234" t="s">
        <v>156</v>
      </c>
      <c r="E1190" s="245" t="s">
        <v>1</v>
      </c>
      <c r="F1190" s="246" t="s">
        <v>1159</v>
      </c>
      <c r="G1190" s="244"/>
      <c r="H1190" s="247">
        <v>24.949999999999999</v>
      </c>
      <c r="I1190" s="248"/>
      <c r="J1190" s="244"/>
      <c r="K1190" s="244"/>
      <c r="L1190" s="249"/>
      <c r="M1190" s="250"/>
      <c r="N1190" s="251"/>
      <c r="O1190" s="251"/>
      <c r="P1190" s="251"/>
      <c r="Q1190" s="251"/>
      <c r="R1190" s="251"/>
      <c r="S1190" s="251"/>
      <c r="T1190" s="252"/>
      <c r="U1190" s="14"/>
      <c r="V1190" s="14"/>
      <c r="W1190" s="14"/>
      <c r="X1190" s="14"/>
      <c r="Y1190" s="14"/>
      <c r="Z1190" s="14"/>
      <c r="AA1190" s="14"/>
      <c r="AB1190" s="14"/>
      <c r="AC1190" s="14"/>
      <c r="AD1190" s="14"/>
      <c r="AE1190" s="14"/>
      <c r="AT1190" s="253" t="s">
        <v>156</v>
      </c>
      <c r="AU1190" s="253" t="s">
        <v>84</v>
      </c>
      <c r="AV1190" s="14" t="s">
        <v>84</v>
      </c>
      <c r="AW1190" s="14" t="s">
        <v>30</v>
      </c>
      <c r="AX1190" s="14" t="s">
        <v>74</v>
      </c>
      <c r="AY1190" s="253" t="s">
        <v>148</v>
      </c>
    </row>
    <row r="1191" s="13" customFormat="1">
      <c r="A1191" s="13"/>
      <c r="B1191" s="232"/>
      <c r="C1191" s="233"/>
      <c r="D1191" s="234" t="s">
        <v>156</v>
      </c>
      <c r="E1191" s="235" t="s">
        <v>1</v>
      </c>
      <c r="F1191" s="236" t="s">
        <v>448</v>
      </c>
      <c r="G1191" s="233"/>
      <c r="H1191" s="235" t="s">
        <v>1</v>
      </c>
      <c r="I1191" s="237"/>
      <c r="J1191" s="233"/>
      <c r="K1191" s="233"/>
      <c r="L1191" s="238"/>
      <c r="M1191" s="239"/>
      <c r="N1191" s="240"/>
      <c r="O1191" s="240"/>
      <c r="P1191" s="240"/>
      <c r="Q1191" s="240"/>
      <c r="R1191" s="240"/>
      <c r="S1191" s="240"/>
      <c r="T1191" s="241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42" t="s">
        <v>156</v>
      </c>
      <c r="AU1191" s="242" t="s">
        <v>84</v>
      </c>
      <c r="AV1191" s="13" t="s">
        <v>82</v>
      </c>
      <c r="AW1191" s="13" t="s">
        <v>30</v>
      </c>
      <c r="AX1191" s="13" t="s">
        <v>74</v>
      </c>
      <c r="AY1191" s="242" t="s">
        <v>148</v>
      </c>
    </row>
    <row r="1192" s="14" customFormat="1">
      <c r="A1192" s="14"/>
      <c r="B1192" s="243"/>
      <c r="C1192" s="244"/>
      <c r="D1192" s="234" t="s">
        <v>156</v>
      </c>
      <c r="E1192" s="245" t="s">
        <v>1</v>
      </c>
      <c r="F1192" s="246" t="s">
        <v>449</v>
      </c>
      <c r="G1192" s="244"/>
      <c r="H1192" s="247">
        <v>29.140000000000001</v>
      </c>
      <c r="I1192" s="248"/>
      <c r="J1192" s="244"/>
      <c r="K1192" s="244"/>
      <c r="L1192" s="249"/>
      <c r="M1192" s="250"/>
      <c r="N1192" s="251"/>
      <c r="O1192" s="251"/>
      <c r="P1192" s="251"/>
      <c r="Q1192" s="251"/>
      <c r="R1192" s="251"/>
      <c r="S1192" s="251"/>
      <c r="T1192" s="252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53" t="s">
        <v>156</v>
      </c>
      <c r="AU1192" s="253" t="s">
        <v>84</v>
      </c>
      <c r="AV1192" s="14" t="s">
        <v>84</v>
      </c>
      <c r="AW1192" s="14" t="s">
        <v>30</v>
      </c>
      <c r="AX1192" s="14" t="s">
        <v>74</v>
      </c>
      <c r="AY1192" s="253" t="s">
        <v>148</v>
      </c>
    </row>
    <row r="1193" s="16" customFormat="1">
      <c r="A1193" s="16"/>
      <c r="B1193" s="265"/>
      <c r="C1193" s="266"/>
      <c r="D1193" s="234" t="s">
        <v>156</v>
      </c>
      <c r="E1193" s="267" t="s">
        <v>1</v>
      </c>
      <c r="F1193" s="268" t="s">
        <v>178</v>
      </c>
      <c r="G1193" s="266"/>
      <c r="H1193" s="269">
        <v>54.090000000000003</v>
      </c>
      <c r="I1193" s="270"/>
      <c r="J1193" s="266"/>
      <c r="K1193" s="266"/>
      <c r="L1193" s="271"/>
      <c r="M1193" s="272"/>
      <c r="N1193" s="273"/>
      <c r="O1193" s="273"/>
      <c r="P1193" s="273"/>
      <c r="Q1193" s="273"/>
      <c r="R1193" s="273"/>
      <c r="S1193" s="273"/>
      <c r="T1193" s="274"/>
      <c r="U1193" s="16"/>
      <c r="V1193" s="16"/>
      <c r="W1193" s="16"/>
      <c r="X1193" s="16"/>
      <c r="Y1193" s="16"/>
      <c r="Z1193" s="16"/>
      <c r="AA1193" s="16"/>
      <c r="AB1193" s="16"/>
      <c r="AC1193" s="16"/>
      <c r="AD1193" s="16"/>
      <c r="AE1193" s="16"/>
      <c r="AT1193" s="275" t="s">
        <v>156</v>
      </c>
      <c r="AU1193" s="275" t="s">
        <v>84</v>
      </c>
      <c r="AV1193" s="16" t="s">
        <v>149</v>
      </c>
      <c r="AW1193" s="16" t="s">
        <v>30</v>
      </c>
      <c r="AX1193" s="16" t="s">
        <v>74</v>
      </c>
      <c r="AY1193" s="275" t="s">
        <v>148</v>
      </c>
    </row>
    <row r="1194" s="15" customFormat="1">
      <c r="A1194" s="15"/>
      <c r="B1194" s="254"/>
      <c r="C1194" s="255"/>
      <c r="D1194" s="234" t="s">
        <v>156</v>
      </c>
      <c r="E1194" s="256" t="s">
        <v>1</v>
      </c>
      <c r="F1194" s="257" t="s">
        <v>162</v>
      </c>
      <c r="G1194" s="255"/>
      <c r="H1194" s="258">
        <v>81.810000000000002</v>
      </c>
      <c r="I1194" s="259"/>
      <c r="J1194" s="255"/>
      <c r="K1194" s="255"/>
      <c r="L1194" s="260"/>
      <c r="M1194" s="261"/>
      <c r="N1194" s="262"/>
      <c r="O1194" s="262"/>
      <c r="P1194" s="262"/>
      <c r="Q1194" s="262"/>
      <c r="R1194" s="262"/>
      <c r="S1194" s="262"/>
      <c r="T1194" s="263"/>
      <c r="U1194" s="15"/>
      <c r="V1194" s="15"/>
      <c r="W1194" s="15"/>
      <c r="X1194" s="15"/>
      <c r="Y1194" s="15"/>
      <c r="Z1194" s="15"/>
      <c r="AA1194" s="15"/>
      <c r="AB1194" s="15"/>
      <c r="AC1194" s="15"/>
      <c r="AD1194" s="15"/>
      <c r="AE1194" s="15"/>
      <c r="AT1194" s="264" t="s">
        <v>156</v>
      </c>
      <c r="AU1194" s="264" t="s">
        <v>84</v>
      </c>
      <c r="AV1194" s="15" t="s">
        <v>155</v>
      </c>
      <c r="AW1194" s="15" t="s">
        <v>30</v>
      </c>
      <c r="AX1194" s="15" t="s">
        <v>82</v>
      </c>
      <c r="AY1194" s="264" t="s">
        <v>148</v>
      </c>
    </row>
    <row r="1195" s="2" customFormat="1" ht="37.8" customHeight="1">
      <c r="A1195" s="39"/>
      <c r="B1195" s="40"/>
      <c r="C1195" s="219" t="s">
        <v>795</v>
      </c>
      <c r="D1195" s="219" t="s">
        <v>151</v>
      </c>
      <c r="E1195" s="220" t="s">
        <v>1160</v>
      </c>
      <c r="F1195" s="221" t="s">
        <v>1161</v>
      </c>
      <c r="G1195" s="222" t="s">
        <v>154</v>
      </c>
      <c r="H1195" s="223">
        <v>108.22</v>
      </c>
      <c r="I1195" s="224"/>
      <c r="J1195" s="225">
        <f>ROUND(I1195*H1195,2)</f>
        <v>0</v>
      </c>
      <c r="K1195" s="221" t="s">
        <v>33</v>
      </c>
      <c r="L1195" s="45"/>
      <c r="M1195" s="226" t="s">
        <v>1</v>
      </c>
      <c r="N1195" s="227" t="s">
        <v>39</v>
      </c>
      <c r="O1195" s="92"/>
      <c r="P1195" s="228">
        <f>O1195*H1195</f>
        <v>0</v>
      </c>
      <c r="Q1195" s="228">
        <v>0</v>
      </c>
      <c r="R1195" s="228">
        <f>Q1195*H1195</f>
        <v>0</v>
      </c>
      <c r="S1195" s="228">
        <v>0</v>
      </c>
      <c r="T1195" s="229">
        <f>S1195*H1195</f>
        <v>0</v>
      </c>
      <c r="U1195" s="39"/>
      <c r="V1195" s="39"/>
      <c r="W1195" s="39"/>
      <c r="X1195" s="39"/>
      <c r="Y1195" s="39"/>
      <c r="Z1195" s="39"/>
      <c r="AA1195" s="39"/>
      <c r="AB1195" s="39"/>
      <c r="AC1195" s="39"/>
      <c r="AD1195" s="39"/>
      <c r="AE1195" s="39"/>
      <c r="AR1195" s="230" t="s">
        <v>218</v>
      </c>
      <c r="AT1195" s="230" t="s">
        <v>151</v>
      </c>
      <c r="AU1195" s="230" t="s">
        <v>84</v>
      </c>
      <c r="AY1195" s="18" t="s">
        <v>148</v>
      </c>
      <c r="BE1195" s="231">
        <f>IF(N1195="základní",J1195,0)</f>
        <v>0</v>
      </c>
      <c r="BF1195" s="231">
        <f>IF(N1195="snížená",J1195,0)</f>
        <v>0</v>
      </c>
      <c r="BG1195" s="231">
        <f>IF(N1195="zákl. přenesená",J1195,0)</f>
        <v>0</v>
      </c>
      <c r="BH1195" s="231">
        <f>IF(N1195="sníž. přenesená",J1195,0)</f>
        <v>0</v>
      </c>
      <c r="BI1195" s="231">
        <f>IF(N1195="nulová",J1195,0)</f>
        <v>0</v>
      </c>
      <c r="BJ1195" s="18" t="s">
        <v>82</v>
      </c>
      <c r="BK1195" s="231">
        <f>ROUND(I1195*H1195,2)</f>
        <v>0</v>
      </c>
      <c r="BL1195" s="18" t="s">
        <v>218</v>
      </c>
      <c r="BM1195" s="230" t="s">
        <v>1162</v>
      </c>
    </row>
    <row r="1196" s="2" customFormat="1" ht="24.15" customHeight="1">
      <c r="A1196" s="39"/>
      <c r="B1196" s="40"/>
      <c r="C1196" s="219" t="s">
        <v>1163</v>
      </c>
      <c r="D1196" s="219" t="s">
        <v>151</v>
      </c>
      <c r="E1196" s="220" t="s">
        <v>1134</v>
      </c>
      <c r="F1196" s="221" t="s">
        <v>1135</v>
      </c>
      <c r="G1196" s="222" t="s">
        <v>295</v>
      </c>
      <c r="H1196" s="223">
        <v>10</v>
      </c>
      <c r="I1196" s="224"/>
      <c r="J1196" s="225">
        <f>ROUND(I1196*H1196,2)</f>
        <v>0</v>
      </c>
      <c r="K1196" s="221" t="s">
        <v>33</v>
      </c>
      <c r="L1196" s="45"/>
      <c r="M1196" s="226" t="s">
        <v>1</v>
      </c>
      <c r="N1196" s="227" t="s">
        <v>39</v>
      </c>
      <c r="O1196" s="92"/>
      <c r="P1196" s="228">
        <f>O1196*H1196</f>
        <v>0</v>
      </c>
      <c r="Q1196" s="228">
        <v>0.00020000000000000001</v>
      </c>
      <c r="R1196" s="228">
        <f>Q1196*H1196</f>
        <v>0.002</v>
      </c>
      <c r="S1196" s="228">
        <v>0</v>
      </c>
      <c r="T1196" s="229">
        <f>S1196*H1196</f>
        <v>0</v>
      </c>
      <c r="U1196" s="39"/>
      <c r="V1196" s="39"/>
      <c r="W1196" s="39"/>
      <c r="X1196" s="39"/>
      <c r="Y1196" s="39"/>
      <c r="Z1196" s="39"/>
      <c r="AA1196" s="39"/>
      <c r="AB1196" s="39"/>
      <c r="AC1196" s="39"/>
      <c r="AD1196" s="39"/>
      <c r="AE1196" s="39"/>
      <c r="AR1196" s="230" t="s">
        <v>218</v>
      </c>
      <c r="AT1196" s="230" t="s">
        <v>151</v>
      </c>
      <c r="AU1196" s="230" t="s">
        <v>84</v>
      </c>
      <c r="AY1196" s="18" t="s">
        <v>148</v>
      </c>
      <c r="BE1196" s="231">
        <f>IF(N1196="základní",J1196,0)</f>
        <v>0</v>
      </c>
      <c r="BF1196" s="231">
        <f>IF(N1196="snížená",J1196,0)</f>
        <v>0</v>
      </c>
      <c r="BG1196" s="231">
        <f>IF(N1196="zákl. přenesená",J1196,0)</f>
        <v>0</v>
      </c>
      <c r="BH1196" s="231">
        <f>IF(N1196="sníž. přenesená",J1196,0)</f>
        <v>0</v>
      </c>
      <c r="BI1196" s="231">
        <f>IF(N1196="nulová",J1196,0)</f>
        <v>0</v>
      </c>
      <c r="BJ1196" s="18" t="s">
        <v>82</v>
      </c>
      <c r="BK1196" s="231">
        <f>ROUND(I1196*H1196,2)</f>
        <v>0</v>
      </c>
      <c r="BL1196" s="18" t="s">
        <v>218</v>
      </c>
      <c r="BM1196" s="230" t="s">
        <v>1164</v>
      </c>
    </row>
    <row r="1197" s="13" customFormat="1">
      <c r="A1197" s="13"/>
      <c r="B1197" s="232"/>
      <c r="C1197" s="233"/>
      <c r="D1197" s="234" t="s">
        <v>156</v>
      </c>
      <c r="E1197" s="235" t="s">
        <v>1</v>
      </c>
      <c r="F1197" s="236" t="s">
        <v>1137</v>
      </c>
      <c r="G1197" s="233"/>
      <c r="H1197" s="235" t="s">
        <v>1</v>
      </c>
      <c r="I1197" s="237"/>
      <c r="J1197" s="233"/>
      <c r="K1197" s="233"/>
      <c r="L1197" s="238"/>
      <c r="M1197" s="239"/>
      <c r="N1197" s="240"/>
      <c r="O1197" s="240"/>
      <c r="P1197" s="240"/>
      <c r="Q1197" s="240"/>
      <c r="R1197" s="240"/>
      <c r="S1197" s="240"/>
      <c r="T1197" s="241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42" t="s">
        <v>156</v>
      </c>
      <c r="AU1197" s="242" t="s">
        <v>84</v>
      </c>
      <c r="AV1197" s="13" t="s">
        <v>82</v>
      </c>
      <c r="AW1197" s="13" t="s">
        <v>30</v>
      </c>
      <c r="AX1197" s="13" t="s">
        <v>74</v>
      </c>
      <c r="AY1197" s="242" t="s">
        <v>148</v>
      </c>
    </row>
    <row r="1198" s="13" customFormat="1">
      <c r="A1198" s="13"/>
      <c r="B1198" s="232"/>
      <c r="C1198" s="233"/>
      <c r="D1198" s="234" t="s">
        <v>156</v>
      </c>
      <c r="E1198" s="235" t="s">
        <v>1</v>
      </c>
      <c r="F1198" s="236" t="s">
        <v>603</v>
      </c>
      <c r="G1198" s="233"/>
      <c r="H1198" s="235" t="s">
        <v>1</v>
      </c>
      <c r="I1198" s="237"/>
      <c r="J1198" s="233"/>
      <c r="K1198" s="233"/>
      <c r="L1198" s="238"/>
      <c r="M1198" s="239"/>
      <c r="N1198" s="240"/>
      <c r="O1198" s="240"/>
      <c r="P1198" s="240"/>
      <c r="Q1198" s="240"/>
      <c r="R1198" s="240"/>
      <c r="S1198" s="240"/>
      <c r="T1198" s="241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42" t="s">
        <v>156</v>
      </c>
      <c r="AU1198" s="242" t="s">
        <v>84</v>
      </c>
      <c r="AV1198" s="13" t="s">
        <v>82</v>
      </c>
      <c r="AW1198" s="13" t="s">
        <v>30</v>
      </c>
      <c r="AX1198" s="13" t="s">
        <v>74</v>
      </c>
      <c r="AY1198" s="242" t="s">
        <v>148</v>
      </c>
    </row>
    <row r="1199" s="14" customFormat="1">
      <c r="A1199" s="14"/>
      <c r="B1199" s="243"/>
      <c r="C1199" s="244"/>
      <c r="D1199" s="234" t="s">
        <v>156</v>
      </c>
      <c r="E1199" s="245" t="s">
        <v>1</v>
      </c>
      <c r="F1199" s="246" t="s">
        <v>1165</v>
      </c>
      <c r="G1199" s="244"/>
      <c r="H1199" s="247">
        <v>3.7999999999999998</v>
      </c>
      <c r="I1199" s="248"/>
      <c r="J1199" s="244"/>
      <c r="K1199" s="244"/>
      <c r="L1199" s="249"/>
      <c r="M1199" s="250"/>
      <c r="N1199" s="251"/>
      <c r="O1199" s="251"/>
      <c r="P1199" s="251"/>
      <c r="Q1199" s="251"/>
      <c r="R1199" s="251"/>
      <c r="S1199" s="251"/>
      <c r="T1199" s="252"/>
      <c r="U1199" s="14"/>
      <c r="V1199" s="14"/>
      <c r="W1199" s="14"/>
      <c r="X1199" s="14"/>
      <c r="Y1199" s="14"/>
      <c r="Z1199" s="14"/>
      <c r="AA1199" s="14"/>
      <c r="AB1199" s="14"/>
      <c r="AC1199" s="14"/>
      <c r="AD1199" s="14"/>
      <c r="AE1199" s="14"/>
      <c r="AT1199" s="253" t="s">
        <v>156</v>
      </c>
      <c r="AU1199" s="253" t="s">
        <v>84</v>
      </c>
      <c r="AV1199" s="14" t="s">
        <v>84</v>
      </c>
      <c r="AW1199" s="14" t="s">
        <v>30</v>
      </c>
      <c r="AX1199" s="14" t="s">
        <v>74</v>
      </c>
      <c r="AY1199" s="253" t="s">
        <v>148</v>
      </c>
    </row>
    <row r="1200" s="13" customFormat="1">
      <c r="A1200" s="13"/>
      <c r="B1200" s="232"/>
      <c r="C1200" s="233"/>
      <c r="D1200" s="234" t="s">
        <v>156</v>
      </c>
      <c r="E1200" s="235" t="s">
        <v>1</v>
      </c>
      <c r="F1200" s="236" t="s">
        <v>930</v>
      </c>
      <c r="G1200" s="233"/>
      <c r="H1200" s="235" t="s">
        <v>1</v>
      </c>
      <c r="I1200" s="237"/>
      <c r="J1200" s="233"/>
      <c r="K1200" s="233"/>
      <c r="L1200" s="238"/>
      <c r="M1200" s="239"/>
      <c r="N1200" s="240"/>
      <c r="O1200" s="240"/>
      <c r="P1200" s="240"/>
      <c r="Q1200" s="240"/>
      <c r="R1200" s="240"/>
      <c r="S1200" s="240"/>
      <c r="T1200" s="241"/>
      <c r="U1200" s="13"/>
      <c r="V1200" s="13"/>
      <c r="W1200" s="13"/>
      <c r="X1200" s="13"/>
      <c r="Y1200" s="13"/>
      <c r="Z1200" s="13"/>
      <c r="AA1200" s="13"/>
      <c r="AB1200" s="13"/>
      <c r="AC1200" s="13"/>
      <c r="AD1200" s="13"/>
      <c r="AE1200" s="13"/>
      <c r="AT1200" s="242" t="s">
        <v>156</v>
      </c>
      <c r="AU1200" s="242" t="s">
        <v>84</v>
      </c>
      <c r="AV1200" s="13" t="s">
        <v>82</v>
      </c>
      <c r="AW1200" s="13" t="s">
        <v>30</v>
      </c>
      <c r="AX1200" s="13" t="s">
        <v>74</v>
      </c>
      <c r="AY1200" s="242" t="s">
        <v>148</v>
      </c>
    </row>
    <row r="1201" s="14" customFormat="1">
      <c r="A1201" s="14"/>
      <c r="B1201" s="243"/>
      <c r="C1201" s="244"/>
      <c r="D1201" s="234" t="s">
        <v>156</v>
      </c>
      <c r="E1201" s="245" t="s">
        <v>1</v>
      </c>
      <c r="F1201" s="246" t="s">
        <v>1166</v>
      </c>
      <c r="G1201" s="244"/>
      <c r="H1201" s="247">
        <v>3.1000000000000001</v>
      </c>
      <c r="I1201" s="248"/>
      <c r="J1201" s="244"/>
      <c r="K1201" s="244"/>
      <c r="L1201" s="249"/>
      <c r="M1201" s="250"/>
      <c r="N1201" s="251"/>
      <c r="O1201" s="251"/>
      <c r="P1201" s="251"/>
      <c r="Q1201" s="251"/>
      <c r="R1201" s="251"/>
      <c r="S1201" s="251"/>
      <c r="T1201" s="252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53" t="s">
        <v>156</v>
      </c>
      <c r="AU1201" s="253" t="s">
        <v>84</v>
      </c>
      <c r="AV1201" s="14" t="s">
        <v>84</v>
      </c>
      <c r="AW1201" s="14" t="s">
        <v>30</v>
      </c>
      <c r="AX1201" s="14" t="s">
        <v>74</v>
      </c>
      <c r="AY1201" s="253" t="s">
        <v>148</v>
      </c>
    </row>
    <row r="1202" s="13" customFormat="1">
      <c r="A1202" s="13"/>
      <c r="B1202" s="232"/>
      <c r="C1202" s="233"/>
      <c r="D1202" s="234" t="s">
        <v>156</v>
      </c>
      <c r="E1202" s="235" t="s">
        <v>1</v>
      </c>
      <c r="F1202" s="236" t="s">
        <v>931</v>
      </c>
      <c r="G1202" s="233"/>
      <c r="H1202" s="235" t="s">
        <v>1</v>
      </c>
      <c r="I1202" s="237"/>
      <c r="J1202" s="233"/>
      <c r="K1202" s="233"/>
      <c r="L1202" s="238"/>
      <c r="M1202" s="239"/>
      <c r="N1202" s="240"/>
      <c r="O1202" s="240"/>
      <c r="P1202" s="240"/>
      <c r="Q1202" s="240"/>
      <c r="R1202" s="240"/>
      <c r="S1202" s="240"/>
      <c r="T1202" s="241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42" t="s">
        <v>156</v>
      </c>
      <c r="AU1202" s="242" t="s">
        <v>84</v>
      </c>
      <c r="AV1202" s="13" t="s">
        <v>82</v>
      </c>
      <c r="AW1202" s="13" t="s">
        <v>30</v>
      </c>
      <c r="AX1202" s="13" t="s">
        <v>74</v>
      </c>
      <c r="AY1202" s="242" t="s">
        <v>148</v>
      </c>
    </row>
    <row r="1203" s="14" customFormat="1">
      <c r="A1203" s="14"/>
      <c r="B1203" s="243"/>
      <c r="C1203" s="244"/>
      <c r="D1203" s="234" t="s">
        <v>156</v>
      </c>
      <c r="E1203" s="245" t="s">
        <v>1</v>
      </c>
      <c r="F1203" s="246" t="s">
        <v>1166</v>
      </c>
      <c r="G1203" s="244"/>
      <c r="H1203" s="247">
        <v>3.1000000000000001</v>
      </c>
      <c r="I1203" s="248"/>
      <c r="J1203" s="244"/>
      <c r="K1203" s="244"/>
      <c r="L1203" s="249"/>
      <c r="M1203" s="250"/>
      <c r="N1203" s="251"/>
      <c r="O1203" s="251"/>
      <c r="P1203" s="251"/>
      <c r="Q1203" s="251"/>
      <c r="R1203" s="251"/>
      <c r="S1203" s="251"/>
      <c r="T1203" s="252"/>
      <c r="U1203" s="14"/>
      <c r="V1203" s="14"/>
      <c r="W1203" s="14"/>
      <c r="X1203" s="14"/>
      <c r="Y1203" s="14"/>
      <c r="Z1203" s="14"/>
      <c r="AA1203" s="14"/>
      <c r="AB1203" s="14"/>
      <c r="AC1203" s="14"/>
      <c r="AD1203" s="14"/>
      <c r="AE1203" s="14"/>
      <c r="AT1203" s="253" t="s">
        <v>156</v>
      </c>
      <c r="AU1203" s="253" t="s">
        <v>84</v>
      </c>
      <c r="AV1203" s="14" t="s">
        <v>84</v>
      </c>
      <c r="AW1203" s="14" t="s">
        <v>30</v>
      </c>
      <c r="AX1203" s="14" t="s">
        <v>74</v>
      </c>
      <c r="AY1203" s="253" t="s">
        <v>148</v>
      </c>
    </row>
    <row r="1204" s="15" customFormat="1">
      <c r="A1204" s="15"/>
      <c r="B1204" s="254"/>
      <c r="C1204" s="255"/>
      <c r="D1204" s="234" t="s">
        <v>156</v>
      </c>
      <c r="E1204" s="256" t="s">
        <v>1</v>
      </c>
      <c r="F1204" s="257" t="s">
        <v>162</v>
      </c>
      <c r="G1204" s="255"/>
      <c r="H1204" s="258">
        <v>10</v>
      </c>
      <c r="I1204" s="259"/>
      <c r="J1204" s="255"/>
      <c r="K1204" s="255"/>
      <c r="L1204" s="260"/>
      <c r="M1204" s="261"/>
      <c r="N1204" s="262"/>
      <c r="O1204" s="262"/>
      <c r="P1204" s="262"/>
      <c r="Q1204" s="262"/>
      <c r="R1204" s="262"/>
      <c r="S1204" s="262"/>
      <c r="T1204" s="263"/>
      <c r="U1204" s="15"/>
      <c r="V1204" s="15"/>
      <c r="W1204" s="15"/>
      <c r="X1204" s="15"/>
      <c r="Y1204" s="15"/>
      <c r="Z1204" s="15"/>
      <c r="AA1204" s="15"/>
      <c r="AB1204" s="15"/>
      <c r="AC1204" s="15"/>
      <c r="AD1204" s="15"/>
      <c r="AE1204" s="15"/>
      <c r="AT1204" s="264" t="s">
        <v>156</v>
      </c>
      <c r="AU1204" s="264" t="s">
        <v>84</v>
      </c>
      <c r="AV1204" s="15" t="s">
        <v>155</v>
      </c>
      <c r="AW1204" s="15" t="s">
        <v>30</v>
      </c>
      <c r="AX1204" s="15" t="s">
        <v>82</v>
      </c>
      <c r="AY1204" s="264" t="s">
        <v>148</v>
      </c>
    </row>
    <row r="1205" s="2" customFormat="1" ht="24.15" customHeight="1">
      <c r="A1205" s="39"/>
      <c r="B1205" s="40"/>
      <c r="C1205" s="276" t="s">
        <v>798</v>
      </c>
      <c r="D1205" s="276" t="s">
        <v>183</v>
      </c>
      <c r="E1205" s="277" t="s">
        <v>1139</v>
      </c>
      <c r="F1205" s="278" t="s">
        <v>1140</v>
      </c>
      <c r="G1205" s="279" t="s">
        <v>295</v>
      </c>
      <c r="H1205" s="280">
        <v>12</v>
      </c>
      <c r="I1205" s="281"/>
      <c r="J1205" s="282">
        <f>ROUND(I1205*H1205,2)</f>
        <v>0</v>
      </c>
      <c r="K1205" s="278" t="s">
        <v>1</v>
      </c>
      <c r="L1205" s="283"/>
      <c r="M1205" s="284" t="s">
        <v>1</v>
      </c>
      <c r="N1205" s="285" t="s">
        <v>39</v>
      </c>
      <c r="O1205" s="92"/>
      <c r="P1205" s="228">
        <f>O1205*H1205</f>
        <v>0</v>
      </c>
      <c r="Q1205" s="228">
        <v>0</v>
      </c>
      <c r="R1205" s="228">
        <f>Q1205*H1205</f>
        <v>0</v>
      </c>
      <c r="S1205" s="228">
        <v>0</v>
      </c>
      <c r="T1205" s="229">
        <f>S1205*H1205</f>
        <v>0</v>
      </c>
      <c r="U1205" s="39"/>
      <c r="V1205" s="39"/>
      <c r="W1205" s="39"/>
      <c r="X1205" s="39"/>
      <c r="Y1205" s="39"/>
      <c r="Z1205" s="39"/>
      <c r="AA1205" s="39"/>
      <c r="AB1205" s="39"/>
      <c r="AC1205" s="39"/>
      <c r="AD1205" s="39"/>
      <c r="AE1205" s="39"/>
      <c r="AR1205" s="230" t="s">
        <v>280</v>
      </c>
      <c r="AT1205" s="230" t="s">
        <v>183</v>
      </c>
      <c r="AU1205" s="230" t="s">
        <v>84</v>
      </c>
      <c r="AY1205" s="18" t="s">
        <v>148</v>
      </c>
      <c r="BE1205" s="231">
        <f>IF(N1205="základní",J1205,0)</f>
        <v>0</v>
      </c>
      <c r="BF1205" s="231">
        <f>IF(N1205="snížená",J1205,0)</f>
        <v>0</v>
      </c>
      <c r="BG1205" s="231">
        <f>IF(N1205="zákl. přenesená",J1205,0)</f>
        <v>0</v>
      </c>
      <c r="BH1205" s="231">
        <f>IF(N1205="sníž. přenesená",J1205,0)</f>
        <v>0</v>
      </c>
      <c r="BI1205" s="231">
        <f>IF(N1205="nulová",J1205,0)</f>
        <v>0</v>
      </c>
      <c r="BJ1205" s="18" t="s">
        <v>82</v>
      </c>
      <c r="BK1205" s="231">
        <f>ROUND(I1205*H1205,2)</f>
        <v>0</v>
      </c>
      <c r="BL1205" s="18" t="s">
        <v>218</v>
      </c>
      <c r="BM1205" s="230" t="s">
        <v>1167</v>
      </c>
    </row>
    <row r="1206" s="14" customFormat="1">
      <c r="A1206" s="14"/>
      <c r="B1206" s="243"/>
      <c r="C1206" s="244"/>
      <c r="D1206" s="234" t="s">
        <v>156</v>
      </c>
      <c r="E1206" s="245" t="s">
        <v>1</v>
      </c>
      <c r="F1206" s="246" t="s">
        <v>1168</v>
      </c>
      <c r="G1206" s="244"/>
      <c r="H1206" s="247">
        <v>12</v>
      </c>
      <c r="I1206" s="248"/>
      <c r="J1206" s="244"/>
      <c r="K1206" s="244"/>
      <c r="L1206" s="249"/>
      <c r="M1206" s="250"/>
      <c r="N1206" s="251"/>
      <c r="O1206" s="251"/>
      <c r="P1206" s="251"/>
      <c r="Q1206" s="251"/>
      <c r="R1206" s="251"/>
      <c r="S1206" s="251"/>
      <c r="T1206" s="252"/>
      <c r="U1206" s="14"/>
      <c r="V1206" s="14"/>
      <c r="W1206" s="14"/>
      <c r="X1206" s="14"/>
      <c r="Y1206" s="14"/>
      <c r="Z1206" s="14"/>
      <c r="AA1206" s="14"/>
      <c r="AB1206" s="14"/>
      <c r="AC1206" s="14"/>
      <c r="AD1206" s="14"/>
      <c r="AE1206" s="14"/>
      <c r="AT1206" s="253" t="s">
        <v>156</v>
      </c>
      <c r="AU1206" s="253" t="s">
        <v>84</v>
      </c>
      <c r="AV1206" s="14" t="s">
        <v>84</v>
      </c>
      <c r="AW1206" s="14" t="s">
        <v>30</v>
      </c>
      <c r="AX1206" s="14" t="s">
        <v>74</v>
      </c>
      <c r="AY1206" s="253" t="s">
        <v>148</v>
      </c>
    </row>
    <row r="1207" s="15" customFormat="1">
      <c r="A1207" s="15"/>
      <c r="B1207" s="254"/>
      <c r="C1207" s="255"/>
      <c r="D1207" s="234" t="s">
        <v>156</v>
      </c>
      <c r="E1207" s="256" t="s">
        <v>1</v>
      </c>
      <c r="F1207" s="257" t="s">
        <v>162</v>
      </c>
      <c r="G1207" s="255"/>
      <c r="H1207" s="258">
        <v>12</v>
      </c>
      <c r="I1207" s="259"/>
      <c r="J1207" s="255"/>
      <c r="K1207" s="255"/>
      <c r="L1207" s="260"/>
      <c r="M1207" s="261"/>
      <c r="N1207" s="262"/>
      <c r="O1207" s="262"/>
      <c r="P1207" s="262"/>
      <c r="Q1207" s="262"/>
      <c r="R1207" s="262"/>
      <c r="S1207" s="262"/>
      <c r="T1207" s="263"/>
      <c r="U1207" s="15"/>
      <c r="V1207" s="15"/>
      <c r="W1207" s="15"/>
      <c r="X1207" s="15"/>
      <c r="Y1207" s="15"/>
      <c r="Z1207" s="15"/>
      <c r="AA1207" s="15"/>
      <c r="AB1207" s="15"/>
      <c r="AC1207" s="15"/>
      <c r="AD1207" s="15"/>
      <c r="AE1207" s="15"/>
      <c r="AT1207" s="264" t="s">
        <v>156</v>
      </c>
      <c r="AU1207" s="264" t="s">
        <v>84</v>
      </c>
      <c r="AV1207" s="15" t="s">
        <v>155</v>
      </c>
      <c r="AW1207" s="15" t="s">
        <v>30</v>
      </c>
      <c r="AX1207" s="15" t="s">
        <v>82</v>
      </c>
      <c r="AY1207" s="264" t="s">
        <v>148</v>
      </c>
    </row>
    <row r="1208" s="2" customFormat="1" ht="24.15" customHeight="1">
      <c r="A1208" s="39"/>
      <c r="B1208" s="40"/>
      <c r="C1208" s="219" t="s">
        <v>1169</v>
      </c>
      <c r="D1208" s="219" t="s">
        <v>151</v>
      </c>
      <c r="E1208" s="220" t="s">
        <v>1170</v>
      </c>
      <c r="F1208" s="221" t="s">
        <v>1171</v>
      </c>
      <c r="G1208" s="222" t="s">
        <v>173</v>
      </c>
      <c r="H1208" s="223">
        <v>3.2959999999999998</v>
      </c>
      <c r="I1208" s="224"/>
      <c r="J1208" s="225">
        <f>ROUND(I1208*H1208,2)</f>
        <v>0</v>
      </c>
      <c r="K1208" s="221" t="s">
        <v>33</v>
      </c>
      <c r="L1208" s="45"/>
      <c r="M1208" s="226" t="s">
        <v>1</v>
      </c>
      <c r="N1208" s="227" t="s">
        <v>39</v>
      </c>
      <c r="O1208" s="92"/>
      <c r="P1208" s="228">
        <f>O1208*H1208</f>
        <v>0</v>
      </c>
      <c r="Q1208" s="228">
        <v>0</v>
      </c>
      <c r="R1208" s="228">
        <f>Q1208*H1208</f>
        <v>0</v>
      </c>
      <c r="S1208" s="228">
        <v>0</v>
      </c>
      <c r="T1208" s="229">
        <f>S1208*H1208</f>
        <v>0</v>
      </c>
      <c r="U1208" s="39"/>
      <c r="V1208" s="39"/>
      <c r="W1208" s="39"/>
      <c r="X1208" s="39"/>
      <c r="Y1208" s="39"/>
      <c r="Z1208" s="39"/>
      <c r="AA1208" s="39"/>
      <c r="AB1208" s="39"/>
      <c r="AC1208" s="39"/>
      <c r="AD1208" s="39"/>
      <c r="AE1208" s="39"/>
      <c r="AR1208" s="230" t="s">
        <v>218</v>
      </c>
      <c r="AT1208" s="230" t="s">
        <v>151</v>
      </c>
      <c r="AU1208" s="230" t="s">
        <v>84</v>
      </c>
      <c r="AY1208" s="18" t="s">
        <v>148</v>
      </c>
      <c r="BE1208" s="231">
        <f>IF(N1208="základní",J1208,0)</f>
        <v>0</v>
      </c>
      <c r="BF1208" s="231">
        <f>IF(N1208="snížená",J1208,0)</f>
        <v>0</v>
      </c>
      <c r="BG1208" s="231">
        <f>IF(N1208="zákl. přenesená",J1208,0)</f>
        <v>0</v>
      </c>
      <c r="BH1208" s="231">
        <f>IF(N1208="sníž. přenesená",J1208,0)</f>
        <v>0</v>
      </c>
      <c r="BI1208" s="231">
        <f>IF(N1208="nulová",J1208,0)</f>
        <v>0</v>
      </c>
      <c r="BJ1208" s="18" t="s">
        <v>82</v>
      </c>
      <c r="BK1208" s="231">
        <f>ROUND(I1208*H1208,2)</f>
        <v>0</v>
      </c>
      <c r="BL1208" s="18" t="s">
        <v>218</v>
      </c>
      <c r="BM1208" s="230" t="s">
        <v>1172</v>
      </c>
    </row>
    <row r="1209" s="2" customFormat="1" ht="24.15" customHeight="1">
      <c r="A1209" s="39"/>
      <c r="B1209" s="40"/>
      <c r="C1209" s="219" t="s">
        <v>802</v>
      </c>
      <c r="D1209" s="219" t="s">
        <v>151</v>
      </c>
      <c r="E1209" s="220" t="s">
        <v>1170</v>
      </c>
      <c r="F1209" s="221" t="s">
        <v>1171</v>
      </c>
      <c r="G1209" s="222" t="s">
        <v>173</v>
      </c>
      <c r="H1209" s="223">
        <v>0.014999999999999999</v>
      </c>
      <c r="I1209" s="224"/>
      <c r="J1209" s="225">
        <f>ROUND(I1209*H1209,2)</f>
        <v>0</v>
      </c>
      <c r="K1209" s="221" t="s">
        <v>33</v>
      </c>
      <c r="L1209" s="45"/>
      <c r="M1209" s="226" t="s">
        <v>1</v>
      </c>
      <c r="N1209" s="227" t="s">
        <v>39</v>
      </c>
      <c r="O1209" s="92"/>
      <c r="P1209" s="228">
        <f>O1209*H1209</f>
        <v>0</v>
      </c>
      <c r="Q1209" s="228">
        <v>0</v>
      </c>
      <c r="R1209" s="228">
        <f>Q1209*H1209</f>
        <v>0</v>
      </c>
      <c r="S1209" s="228">
        <v>0</v>
      </c>
      <c r="T1209" s="229">
        <f>S1209*H1209</f>
        <v>0</v>
      </c>
      <c r="U1209" s="39"/>
      <c r="V1209" s="39"/>
      <c r="W1209" s="39"/>
      <c r="X1209" s="39"/>
      <c r="Y1209" s="39"/>
      <c r="Z1209" s="39"/>
      <c r="AA1209" s="39"/>
      <c r="AB1209" s="39"/>
      <c r="AC1209" s="39"/>
      <c r="AD1209" s="39"/>
      <c r="AE1209" s="39"/>
      <c r="AR1209" s="230" t="s">
        <v>218</v>
      </c>
      <c r="AT1209" s="230" t="s">
        <v>151</v>
      </c>
      <c r="AU1209" s="230" t="s">
        <v>84</v>
      </c>
      <c r="AY1209" s="18" t="s">
        <v>148</v>
      </c>
      <c r="BE1209" s="231">
        <f>IF(N1209="základní",J1209,0)</f>
        <v>0</v>
      </c>
      <c r="BF1209" s="231">
        <f>IF(N1209="snížená",J1209,0)</f>
        <v>0</v>
      </c>
      <c r="BG1209" s="231">
        <f>IF(N1209="zákl. přenesená",J1209,0)</f>
        <v>0</v>
      </c>
      <c r="BH1209" s="231">
        <f>IF(N1209="sníž. přenesená",J1209,0)</f>
        <v>0</v>
      </c>
      <c r="BI1209" s="231">
        <f>IF(N1209="nulová",J1209,0)</f>
        <v>0</v>
      </c>
      <c r="BJ1209" s="18" t="s">
        <v>82</v>
      </c>
      <c r="BK1209" s="231">
        <f>ROUND(I1209*H1209,2)</f>
        <v>0</v>
      </c>
      <c r="BL1209" s="18" t="s">
        <v>218</v>
      </c>
      <c r="BM1209" s="230" t="s">
        <v>1173</v>
      </c>
    </row>
    <row r="1210" s="2" customFormat="1" ht="24.15" customHeight="1">
      <c r="A1210" s="39"/>
      <c r="B1210" s="40"/>
      <c r="C1210" s="219" t="s">
        <v>1174</v>
      </c>
      <c r="D1210" s="219" t="s">
        <v>151</v>
      </c>
      <c r="E1210" s="220" t="s">
        <v>1175</v>
      </c>
      <c r="F1210" s="221" t="s">
        <v>1176</v>
      </c>
      <c r="G1210" s="222" t="s">
        <v>173</v>
      </c>
      <c r="H1210" s="223">
        <v>3.2959999999999998</v>
      </c>
      <c r="I1210" s="224"/>
      <c r="J1210" s="225">
        <f>ROUND(I1210*H1210,2)</f>
        <v>0</v>
      </c>
      <c r="K1210" s="221" t="s">
        <v>33</v>
      </c>
      <c r="L1210" s="45"/>
      <c r="M1210" s="226" t="s">
        <v>1</v>
      </c>
      <c r="N1210" s="227" t="s">
        <v>39</v>
      </c>
      <c r="O1210" s="92"/>
      <c r="P1210" s="228">
        <f>O1210*H1210</f>
        <v>0</v>
      </c>
      <c r="Q1210" s="228">
        <v>0</v>
      </c>
      <c r="R1210" s="228">
        <f>Q1210*H1210</f>
        <v>0</v>
      </c>
      <c r="S1210" s="228">
        <v>0</v>
      </c>
      <c r="T1210" s="229">
        <f>S1210*H1210</f>
        <v>0</v>
      </c>
      <c r="U1210" s="39"/>
      <c r="V1210" s="39"/>
      <c r="W1210" s="39"/>
      <c r="X1210" s="39"/>
      <c r="Y1210" s="39"/>
      <c r="Z1210" s="39"/>
      <c r="AA1210" s="39"/>
      <c r="AB1210" s="39"/>
      <c r="AC1210" s="39"/>
      <c r="AD1210" s="39"/>
      <c r="AE1210" s="39"/>
      <c r="AR1210" s="230" t="s">
        <v>218</v>
      </c>
      <c r="AT1210" s="230" t="s">
        <v>151</v>
      </c>
      <c r="AU1210" s="230" t="s">
        <v>84</v>
      </c>
      <c r="AY1210" s="18" t="s">
        <v>148</v>
      </c>
      <c r="BE1210" s="231">
        <f>IF(N1210="základní",J1210,0)</f>
        <v>0</v>
      </c>
      <c r="BF1210" s="231">
        <f>IF(N1210="snížená",J1210,0)</f>
        <v>0</v>
      </c>
      <c r="BG1210" s="231">
        <f>IF(N1210="zákl. přenesená",J1210,0)</f>
        <v>0</v>
      </c>
      <c r="BH1210" s="231">
        <f>IF(N1210="sníž. přenesená",J1210,0)</f>
        <v>0</v>
      </c>
      <c r="BI1210" s="231">
        <f>IF(N1210="nulová",J1210,0)</f>
        <v>0</v>
      </c>
      <c r="BJ1210" s="18" t="s">
        <v>82</v>
      </c>
      <c r="BK1210" s="231">
        <f>ROUND(I1210*H1210,2)</f>
        <v>0</v>
      </c>
      <c r="BL1210" s="18" t="s">
        <v>218</v>
      </c>
      <c r="BM1210" s="230" t="s">
        <v>1177</v>
      </c>
    </row>
    <row r="1211" s="2" customFormat="1" ht="24.15" customHeight="1">
      <c r="A1211" s="39"/>
      <c r="B1211" s="40"/>
      <c r="C1211" s="219" t="s">
        <v>807</v>
      </c>
      <c r="D1211" s="219" t="s">
        <v>151</v>
      </c>
      <c r="E1211" s="220" t="s">
        <v>1175</v>
      </c>
      <c r="F1211" s="221" t="s">
        <v>1176</v>
      </c>
      <c r="G1211" s="222" t="s">
        <v>173</v>
      </c>
      <c r="H1211" s="223">
        <v>0.014999999999999999</v>
      </c>
      <c r="I1211" s="224"/>
      <c r="J1211" s="225">
        <f>ROUND(I1211*H1211,2)</f>
        <v>0</v>
      </c>
      <c r="K1211" s="221" t="s">
        <v>33</v>
      </c>
      <c r="L1211" s="45"/>
      <c r="M1211" s="226" t="s">
        <v>1</v>
      </c>
      <c r="N1211" s="227" t="s">
        <v>39</v>
      </c>
      <c r="O1211" s="92"/>
      <c r="P1211" s="228">
        <f>O1211*H1211</f>
        <v>0</v>
      </c>
      <c r="Q1211" s="228">
        <v>0</v>
      </c>
      <c r="R1211" s="228">
        <f>Q1211*H1211</f>
        <v>0</v>
      </c>
      <c r="S1211" s="228">
        <v>0</v>
      </c>
      <c r="T1211" s="229">
        <f>S1211*H1211</f>
        <v>0</v>
      </c>
      <c r="U1211" s="39"/>
      <c r="V1211" s="39"/>
      <c r="W1211" s="39"/>
      <c r="X1211" s="39"/>
      <c r="Y1211" s="39"/>
      <c r="Z1211" s="39"/>
      <c r="AA1211" s="39"/>
      <c r="AB1211" s="39"/>
      <c r="AC1211" s="39"/>
      <c r="AD1211" s="39"/>
      <c r="AE1211" s="39"/>
      <c r="AR1211" s="230" t="s">
        <v>218</v>
      </c>
      <c r="AT1211" s="230" t="s">
        <v>151</v>
      </c>
      <c r="AU1211" s="230" t="s">
        <v>84</v>
      </c>
      <c r="AY1211" s="18" t="s">
        <v>148</v>
      </c>
      <c r="BE1211" s="231">
        <f>IF(N1211="základní",J1211,0)</f>
        <v>0</v>
      </c>
      <c r="BF1211" s="231">
        <f>IF(N1211="snížená",J1211,0)</f>
        <v>0</v>
      </c>
      <c r="BG1211" s="231">
        <f>IF(N1211="zákl. přenesená",J1211,0)</f>
        <v>0</v>
      </c>
      <c r="BH1211" s="231">
        <f>IF(N1211="sníž. přenesená",J1211,0)</f>
        <v>0</v>
      </c>
      <c r="BI1211" s="231">
        <f>IF(N1211="nulová",J1211,0)</f>
        <v>0</v>
      </c>
      <c r="BJ1211" s="18" t="s">
        <v>82</v>
      </c>
      <c r="BK1211" s="231">
        <f>ROUND(I1211*H1211,2)</f>
        <v>0</v>
      </c>
      <c r="BL1211" s="18" t="s">
        <v>218</v>
      </c>
      <c r="BM1211" s="230" t="s">
        <v>1178</v>
      </c>
    </row>
    <row r="1212" s="12" customFormat="1" ht="22.8" customHeight="1">
      <c r="A1212" s="12"/>
      <c r="B1212" s="203"/>
      <c r="C1212" s="204"/>
      <c r="D1212" s="205" t="s">
        <v>73</v>
      </c>
      <c r="E1212" s="217" t="s">
        <v>1179</v>
      </c>
      <c r="F1212" s="217" t="s">
        <v>1180</v>
      </c>
      <c r="G1212" s="204"/>
      <c r="H1212" s="204"/>
      <c r="I1212" s="207"/>
      <c r="J1212" s="218">
        <f>BK1212</f>
        <v>0</v>
      </c>
      <c r="K1212" s="204"/>
      <c r="L1212" s="209"/>
      <c r="M1212" s="210"/>
      <c r="N1212" s="211"/>
      <c r="O1212" s="211"/>
      <c r="P1212" s="212">
        <f>SUM(P1213:P1266)</f>
        <v>0</v>
      </c>
      <c r="Q1212" s="211"/>
      <c r="R1212" s="212">
        <f>SUM(R1213:R1266)</f>
        <v>0.68080956000000004</v>
      </c>
      <c r="S1212" s="211"/>
      <c r="T1212" s="213">
        <f>SUM(T1213:T1266)</f>
        <v>0.80418000000000001</v>
      </c>
      <c r="U1212" s="12"/>
      <c r="V1212" s="12"/>
      <c r="W1212" s="12"/>
      <c r="X1212" s="12"/>
      <c r="Y1212" s="12"/>
      <c r="Z1212" s="12"/>
      <c r="AA1212" s="12"/>
      <c r="AB1212" s="12"/>
      <c r="AC1212" s="12"/>
      <c r="AD1212" s="12"/>
      <c r="AE1212" s="12"/>
      <c r="AR1212" s="214" t="s">
        <v>84</v>
      </c>
      <c r="AT1212" s="215" t="s">
        <v>73</v>
      </c>
      <c r="AU1212" s="215" t="s">
        <v>82</v>
      </c>
      <c r="AY1212" s="214" t="s">
        <v>148</v>
      </c>
      <c r="BK1212" s="216">
        <f>SUM(BK1213:BK1266)</f>
        <v>0</v>
      </c>
    </row>
    <row r="1213" s="2" customFormat="1" ht="24.15" customHeight="1">
      <c r="A1213" s="39"/>
      <c r="B1213" s="40"/>
      <c r="C1213" s="219" t="s">
        <v>1181</v>
      </c>
      <c r="D1213" s="219" t="s">
        <v>151</v>
      </c>
      <c r="E1213" s="220" t="s">
        <v>1182</v>
      </c>
      <c r="F1213" s="221" t="s">
        <v>1183</v>
      </c>
      <c r="G1213" s="222" t="s">
        <v>154</v>
      </c>
      <c r="H1213" s="223">
        <v>204.96000000000001</v>
      </c>
      <c r="I1213" s="224"/>
      <c r="J1213" s="225">
        <f>ROUND(I1213*H1213,2)</f>
        <v>0</v>
      </c>
      <c r="K1213" s="221" t="s">
        <v>33</v>
      </c>
      <c r="L1213" s="45"/>
      <c r="M1213" s="226" t="s">
        <v>1</v>
      </c>
      <c r="N1213" s="227" t="s">
        <v>39</v>
      </c>
      <c r="O1213" s="92"/>
      <c r="P1213" s="228">
        <f>O1213*H1213</f>
        <v>0</v>
      </c>
      <c r="Q1213" s="228">
        <v>0</v>
      </c>
      <c r="R1213" s="228">
        <f>Q1213*H1213</f>
        <v>0</v>
      </c>
      <c r="S1213" s="228">
        <v>0</v>
      </c>
      <c r="T1213" s="229">
        <f>S1213*H1213</f>
        <v>0</v>
      </c>
      <c r="U1213" s="39"/>
      <c r="V1213" s="39"/>
      <c r="W1213" s="39"/>
      <c r="X1213" s="39"/>
      <c r="Y1213" s="39"/>
      <c r="Z1213" s="39"/>
      <c r="AA1213" s="39"/>
      <c r="AB1213" s="39"/>
      <c r="AC1213" s="39"/>
      <c r="AD1213" s="39"/>
      <c r="AE1213" s="39"/>
      <c r="AR1213" s="230" t="s">
        <v>218</v>
      </c>
      <c r="AT1213" s="230" t="s">
        <v>151</v>
      </c>
      <c r="AU1213" s="230" t="s">
        <v>84</v>
      </c>
      <c r="AY1213" s="18" t="s">
        <v>148</v>
      </c>
      <c r="BE1213" s="231">
        <f>IF(N1213="základní",J1213,0)</f>
        <v>0</v>
      </c>
      <c r="BF1213" s="231">
        <f>IF(N1213="snížená",J1213,0)</f>
        <v>0</v>
      </c>
      <c r="BG1213" s="231">
        <f>IF(N1213="zákl. přenesená",J1213,0)</f>
        <v>0</v>
      </c>
      <c r="BH1213" s="231">
        <f>IF(N1213="sníž. přenesená",J1213,0)</f>
        <v>0</v>
      </c>
      <c r="BI1213" s="231">
        <f>IF(N1213="nulová",J1213,0)</f>
        <v>0</v>
      </c>
      <c r="BJ1213" s="18" t="s">
        <v>82</v>
      </c>
      <c r="BK1213" s="231">
        <f>ROUND(I1213*H1213,2)</f>
        <v>0</v>
      </c>
      <c r="BL1213" s="18" t="s">
        <v>218</v>
      </c>
      <c r="BM1213" s="230" t="s">
        <v>1184</v>
      </c>
    </row>
    <row r="1214" s="15" customFormat="1">
      <c r="A1214" s="15"/>
      <c r="B1214" s="254"/>
      <c r="C1214" s="255"/>
      <c r="D1214" s="234" t="s">
        <v>156</v>
      </c>
      <c r="E1214" s="256" t="s">
        <v>1</v>
      </c>
      <c r="F1214" s="257" t="s">
        <v>162</v>
      </c>
      <c r="G1214" s="255"/>
      <c r="H1214" s="258">
        <v>0</v>
      </c>
      <c r="I1214" s="259"/>
      <c r="J1214" s="255"/>
      <c r="K1214" s="255"/>
      <c r="L1214" s="260"/>
      <c r="M1214" s="261"/>
      <c r="N1214" s="262"/>
      <c r="O1214" s="262"/>
      <c r="P1214" s="262"/>
      <c r="Q1214" s="262"/>
      <c r="R1214" s="262"/>
      <c r="S1214" s="262"/>
      <c r="T1214" s="263"/>
      <c r="U1214" s="15"/>
      <c r="V1214" s="15"/>
      <c r="W1214" s="15"/>
      <c r="X1214" s="15"/>
      <c r="Y1214" s="15"/>
      <c r="Z1214" s="15"/>
      <c r="AA1214" s="15"/>
      <c r="AB1214" s="15"/>
      <c r="AC1214" s="15"/>
      <c r="AD1214" s="15"/>
      <c r="AE1214" s="15"/>
      <c r="AT1214" s="264" t="s">
        <v>156</v>
      </c>
      <c r="AU1214" s="264" t="s">
        <v>84</v>
      </c>
      <c r="AV1214" s="15" t="s">
        <v>155</v>
      </c>
      <c r="AW1214" s="15" t="s">
        <v>30</v>
      </c>
      <c r="AX1214" s="15" t="s">
        <v>74</v>
      </c>
      <c r="AY1214" s="264" t="s">
        <v>148</v>
      </c>
    </row>
    <row r="1215" s="13" customFormat="1">
      <c r="A1215" s="13"/>
      <c r="B1215" s="232"/>
      <c r="C1215" s="233"/>
      <c r="D1215" s="234" t="s">
        <v>156</v>
      </c>
      <c r="E1215" s="235" t="s">
        <v>1</v>
      </c>
      <c r="F1215" s="236" t="s">
        <v>1185</v>
      </c>
      <c r="G1215" s="233"/>
      <c r="H1215" s="235" t="s">
        <v>1</v>
      </c>
      <c r="I1215" s="237"/>
      <c r="J1215" s="233"/>
      <c r="K1215" s="233"/>
      <c r="L1215" s="238"/>
      <c r="M1215" s="239"/>
      <c r="N1215" s="240"/>
      <c r="O1215" s="240"/>
      <c r="P1215" s="240"/>
      <c r="Q1215" s="240"/>
      <c r="R1215" s="240"/>
      <c r="S1215" s="240"/>
      <c r="T1215" s="241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242" t="s">
        <v>156</v>
      </c>
      <c r="AU1215" s="242" t="s">
        <v>84</v>
      </c>
      <c r="AV1215" s="13" t="s">
        <v>82</v>
      </c>
      <c r="AW1215" s="13" t="s">
        <v>30</v>
      </c>
      <c r="AX1215" s="13" t="s">
        <v>74</v>
      </c>
      <c r="AY1215" s="242" t="s">
        <v>148</v>
      </c>
    </row>
    <row r="1216" s="14" customFormat="1">
      <c r="A1216" s="14"/>
      <c r="B1216" s="243"/>
      <c r="C1216" s="244"/>
      <c r="D1216" s="234" t="s">
        <v>156</v>
      </c>
      <c r="E1216" s="245" t="s">
        <v>1</v>
      </c>
      <c r="F1216" s="246" t="s">
        <v>1186</v>
      </c>
      <c r="G1216" s="244"/>
      <c r="H1216" s="247">
        <v>189.59999999999999</v>
      </c>
      <c r="I1216" s="248"/>
      <c r="J1216" s="244"/>
      <c r="K1216" s="244"/>
      <c r="L1216" s="249"/>
      <c r="M1216" s="250"/>
      <c r="N1216" s="251"/>
      <c r="O1216" s="251"/>
      <c r="P1216" s="251"/>
      <c r="Q1216" s="251"/>
      <c r="R1216" s="251"/>
      <c r="S1216" s="251"/>
      <c r="T1216" s="252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253" t="s">
        <v>156</v>
      </c>
      <c r="AU1216" s="253" t="s">
        <v>84</v>
      </c>
      <c r="AV1216" s="14" t="s">
        <v>84</v>
      </c>
      <c r="AW1216" s="14" t="s">
        <v>30</v>
      </c>
      <c r="AX1216" s="14" t="s">
        <v>74</v>
      </c>
      <c r="AY1216" s="253" t="s">
        <v>148</v>
      </c>
    </row>
    <row r="1217" s="14" customFormat="1">
      <c r="A1217" s="14"/>
      <c r="B1217" s="243"/>
      <c r="C1217" s="244"/>
      <c r="D1217" s="234" t="s">
        <v>156</v>
      </c>
      <c r="E1217" s="245" t="s">
        <v>1</v>
      </c>
      <c r="F1217" s="246" t="s">
        <v>1187</v>
      </c>
      <c r="G1217" s="244"/>
      <c r="H1217" s="247">
        <v>15.359999999999999</v>
      </c>
      <c r="I1217" s="248"/>
      <c r="J1217" s="244"/>
      <c r="K1217" s="244"/>
      <c r="L1217" s="249"/>
      <c r="M1217" s="250"/>
      <c r="N1217" s="251"/>
      <c r="O1217" s="251"/>
      <c r="P1217" s="251"/>
      <c r="Q1217" s="251"/>
      <c r="R1217" s="251"/>
      <c r="S1217" s="251"/>
      <c r="T1217" s="252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53" t="s">
        <v>156</v>
      </c>
      <c r="AU1217" s="253" t="s">
        <v>84</v>
      </c>
      <c r="AV1217" s="14" t="s">
        <v>84</v>
      </c>
      <c r="AW1217" s="14" t="s">
        <v>30</v>
      </c>
      <c r="AX1217" s="14" t="s">
        <v>74</v>
      </c>
      <c r="AY1217" s="253" t="s">
        <v>148</v>
      </c>
    </row>
    <row r="1218" s="15" customFormat="1">
      <c r="A1218" s="15"/>
      <c r="B1218" s="254"/>
      <c r="C1218" s="255"/>
      <c r="D1218" s="234" t="s">
        <v>156</v>
      </c>
      <c r="E1218" s="256" t="s">
        <v>1</v>
      </c>
      <c r="F1218" s="257" t="s">
        <v>162</v>
      </c>
      <c r="G1218" s="255"/>
      <c r="H1218" s="258">
        <v>204.96000000000001</v>
      </c>
      <c r="I1218" s="259"/>
      <c r="J1218" s="255"/>
      <c r="K1218" s="255"/>
      <c r="L1218" s="260"/>
      <c r="M1218" s="261"/>
      <c r="N1218" s="262"/>
      <c r="O1218" s="262"/>
      <c r="P1218" s="262"/>
      <c r="Q1218" s="262"/>
      <c r="R1218" s="262"/>
      <c r="S1218" s="262"/>
      <c r="T1218" s="263"/>
      <c r="U1218" s="15"/>
      <c r="V1218" s="15"/>
      <c r="W1218" s="15"/>
      <c r="X1218" s="15"/>
      <c r="Y1218" s="15"/>
      <c r="Z1218" s="15"/>
      <c r="AA1218" s="15"/>
      <c r="AB1218" s="15"/>
      <c r="AC1218" s="15"/>
      <c r="AD1218" s="15"/>
      <c r="AE1218" s="15"/>
      <c r="AT1218" s="264" t="s">
        <v>156</v>
      </c>
      <c r="AU1218" s="264" t="s">
        <v>84</v>
      </c>
      <c r="AV1218" s="15" t="s">
        <v>155</v>
      </c>
      <c r="AW1218" s="15" t="s">
        <v>30</v>
      </c>
      <c r="AX1218" s="15" t="s">
        <v>82</v>
      </c>
      <c r="AY1218" s="264" t="s">
        <v>148</v>
      </c>
    </row>
    <row r="1219" s="2" customFormat="1" ht="16.5" customHeight="1">
      <c r="A1219" s="39"/>
      <c r="B1219" s="40"/>
      <c r="C1219" s="219" t="s">
        <v>815</v>
      </c>
      <c r="D1219" s="219" t="s">
        <v>151</v>
      </c>
      <c r="E1219" s="220" t="s">
        <v>1188</v>
      </c>
      <c r="F1219" s="221" t="s">
        <v>1189</v>
      </c>
      <c r="G1219" s="222" t="s">
        <v>154</v>
      </c>
      <c r="H1219" s="223">
        <v>204.96000000000001</v>
      </c>
      <c r="I1219" s="224"/>
      <c r="J1219" s="225">
        <f>ROUND(I1219*H1219,2)</f>
        <v>0</v>
      </c>
      <c r="K1219" s="221" t="s">
        <v>33</v>
      </c>
      <c r="L1219" s="45"/>
      <c r="M1219" s="226" t="s">
        <v>1</v>
      </c>
      <c r="N1219" s="227" t="s">
        <v>39</v>
      </c>
      <c r="O1219" s="92"/>
      <c r="P1219" s="228">
        <f>O1219*H1219</f>
        <v>0</v>
      </c>
      <c r="Q1219" s="228">
        <v>0</v>
      </c>
      <c r="R1219" s="228">
        <f>Q1219*H1219</f>
        <v>0</v>
      </c>
      <c r="S1219" s="228">
        <v>0</v>
      </c>
      <c r="T1219" s="229">
        <f>S1219*H1219</f>
        <v>0</v>
      </c>
      <c r="U1219" s="39"/>
      <c r="V1219" s="39"/>
      <c r="W1219" s="39"/>
      <c r="X1219" s="39"/>
      <c r="Y1219" s="39"/>
      <c r="Z1219" s="39"/>
      <c r="AA1219" s="39"/>
      <c r="AB1219" s="39"/>
      <c r="AC1219" s="39"/>
      <c r="AD1219" s="39"/>
      <c r="AE1219" s="39"/>
      <c r="AR1219" s="230" t="s">
        <v>218</v>
      </c>
      <c r="AT1219" s="230" t="s">
        <v>151</v>
      </c>
      <c r="AU1219" s="230" t="s">
        <v>84</v>
      </c>
      <c r="AY1219" s="18" t="s">
        <v>148</v>
      </c>
      <c r="BE1219" s="231">
        <f>IF(N1219="základní",J1219,0)</f>
        <v>0</v>
      </c>
      <c r="BF1219" s="231">
        <f>IF(N1219="snížená",J1219,0)</f>
        <v>0</v>
      </c>
      <c r="BG1219" s="231">
        <f>IF(N1219="zákl. přenesená",J1219,0)</f>
        <v>0</v>
      </c>
      <c r="BH1219" s="231">
        <f>IF(N1219="sníž. přenesená",J1219,0)</f>
        <v>0</v>
      </c>
      <c r="BI1219" s="231">
        <f>IF(N1219="nulová",J1219,0)</f>
        <v>0</v>
      </c>
      <c r="BJ1219" s="18" t="s">
        <v>82</v>
      </c>
      <c r="BK1219" s="231">
        <f>ROUND(I1219*H1219,2)</f>
        <v>0</v>
      </c>
      <c r="BL1219" s="18" t="s">
        <v>218</v>
      </c>
      <c r="BM1219" s="230" t="s">
        <v>1190</v>
      </c>
    </row>
    <row r="1220" s="2" customFormat="1" ht="24.15" customHeight="1">
      <c r="A1220" s="39"/>
      <c r="B1220" s="40"/>
      <c r="C1220" s="219" t="s">
        <v>1191</v>
      </c>
      <c r="D1220" s="219" t="s">
        <v>151</v>
      </c>
      <c r="E1220" s="220" t="s">
        <v>1192</v>
      </c>
      <c r="F1220" s="221" t="s">
        <v>1193</v>
      </c>
      <c r="G1220" s="222" t="s">
        <v>154</v>
      </c>
      <c r="H1220" s="223">
        <v>31.809999999999999</v>
      </c>
      <c r="I1220" s="224"/>
      <c r="J1220" s="225">
        <f>ROUND(I1220*H1220,2)</f>
        <v>0</v>
      </c>
      <c r="K1220" s="221" t="s">
        <v>33</v>
      </c>
      <c r="L1220" s="45"/>
      <c r="M1220" s="226" t="s">
        <v>1</v>
      </c>
      <c r="N1220" s="227" t="s">
        <v>39</v>
      </c>
      <c r="O1220" s="92"/>
      <c r="P1220" s="228">
        <f>O1220*H1220</f>
        <v>0</v>
      </c>
      <c r="Q1220" s="228">
        <v>0</v>
      </c>
      <c r="R1220" s="228">
        <f>Q1220*H1220</f>
        <v>0</v>
      </c>
      <c r="S1220" s="228">
        <v>0.0030000000000000001</v>
      </c>
      <c r="T1220" s="229">
        <f>S1220*H1220</f>
        <v>0.095430000000000001</v>
      </c>
      <c r="U1220" s="39"/>
      <c r="V1220" s="39"/>
      <c r="W1220" s="39"/>
      <c r="X1220" s="39"/>
      <c r="Y1220" s="39"/>
      <c r="Z1220" s="39"/>
      <c r="AA1220" s="39"/>
      <c r="AB1220" s="39"/>
      <c r="AC1220" s="39"/>
      <c r="AD1220" s="39"/>
      <c r="AE1220" s="39"/>
      <c r="AR1220" s="230" t="s">
        <v>218</v>
      </c>
      <c r="AT1220" s="230" t="s">
        <v>151</v>
      </c>
      <c r="AU1220" s="230" t="s">
        <v>84</v>
      </c>
      <c r="AY1220" s="18" t="s">
        <v>148</v>
      </c>
      <c r="BE1220" s="231">
        <f>IF(N1220="základní",J1220,0)</f>
        <v>0</v>
      </c>
      <c r="BF1220" s="231">
        <f>IF(N1220="snížená",J1220,0)</f>
        <v>0</v>
      </c>
      <c r="BG1220" s="231">
        <f>IF(N1220="zákl. přenesená",J1220,0)</f>
        <v>0</v>
      </c>
      <c r="BH1220" s="231">
        <f>IF(N1220="sníž. přenesená",J1220,0)</f>
        <v>0</v>
      </c>
      <c r="BI1220" s="231">
        <f>IF(N1220="nulová",J1220,0)</f>
        <v>0</v>
      </c>
      <c r="BJ1220" s="18" t="s">
        <v>82</v>
      </c>
      <c r="BK1220" s="231">
        <f>ROUND(I1220*H1220,2)</f>
        <v>0</v>
      </c>
      <c r="BL1220" s="18" t="s">
        <v>218</v>
      </c>
      <c r="BM1220" s="230" t="s">
        <v>1194</v>
      </c>
    </row>
    <row r="1221" s="13" customFormat="1">
      <c r="A1221" s="13"/>
      <c r="B1221" s="232"/>
      <c r="C1221" s="233"/>
      <c r="D1221" s="234" t="s">
        <v>156</v>
      </c>
      <c r="E1221" s="235" t="s">
        <v>1</v>
      </c>
      <c r="F1221" s="236" t="s">
        <v>604</v>
      </c>
      <c r="G1221" s="233"/>
      <c r="H1221" s="235" t="s">
        <v>1</v>
      </c>
      <c r="I1221" s="237"/>
      <c r="J1221" s="233"/>
      <c r="K1221" s="233"/>
      <c r="L1221" s="238"/>
      <c r="M1221" s="239"/>
      <c r="N1221" s="240"/>
      <c r="O1221" s="240"/>
      <c r="P1221" s="240"/>
      <c r="Q1221" s="240"/>
      <c r="R1221" s="240"/>
      <c r="S1221" s="240"/>
      <c r="T1221" s="241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42" t="s">
        <v>156</v>
      </c>
      <c r="AU1221" s="242" t="s">
        <v>84</v>
      </c>
      <c r="AV1221" s="13" t="s">
        <v>82</v>
      </c>
      <c r="AW1221" s="13" t="s">
        <v>30</v>
      </c>
      <c r="AX1221" s="13" t="s">
        <v>74</v>
      </c>
      <c r="AY1221" s="242" t="s">
        <v>148</v>
      </c>
    </row>
    <row r="1222" s="14" customFormat="1">
      <c r="A1222" s="14"/>
      <c r="B1222" s="243"/>
      <c r="C1222" s="244"/>
      <c r="D1222" s="234" t="s">
        <v>156</v>
      </c>
      <c r="E1222" s="245" t="s">
        <v>1</v>
      </c>
      <c r="F1222" s="246" t="s">
        <v>1195</v>
      </c>
      <c r="G1222" s="244"/>
      <c r="H1222" s="247">
        <v>15.4</v>
      </c>
      <c r="I1222" s="248"/>
      <c r="J1222" s="244"/>
      <c r="K1222" s="244"/>
      <c r="L1222" s="249"/>
      <c r="M1222" s="250"/>
      <c r="N1222" s="251"/>
      <c r="O1222" s="251"/>
      <c r="P1222" s="251"/>
      <c r="Q1222" s="251"/>
      <c r="R1222" s="251"/>
      <c r="S1222" s="251"/>
      <c r="T1222" s="252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53" t="s">
        <v>156</v>
      </c>
      <c r="AU1222" s="253" t="s">
        <v>84</v>
      </c>
      <c r="AV1222" s="14" t="s">
        <v>84</v>
      </c>
      <c r="AW1222" s="14" t="s">
        <v>30</v>
      </c>
      <c r="AX1222" s="14" t="s">
        <v>74</v>
      </c>
      <c r="AY1222" s="253" t="s">
        <v>148</v>
      </c>
    </row>
    <row r="1223" s="14" customFormat="1">
      <c r="A1223" s="14"/>
      <c r="B1223" s="243"/>
      <c r="C1223" s="244"/>
      <c r="D1223" s="234" t="s">
        <v>156</v>
      </c>
      <c r="E1223" s="245" t="s">
        <v>1</v>
      </c>
      <c r="F1223" s="246" t="s">
        <v>1196</v>
      </c>
      <c r="G1223" s="244"/>
      <c r="H1223" s="247">
        <v>16.41</v>
      </c>
      <c r="I1223" s="248"/>
      <c r="J1223" s="244"/>
      <c r="K1223" s="244"/>
      <c r="L1223" s="249"/>
      <c r="M1223" s="250"/>
      <c r="N1223" s="251"/>
      <c r="O1223" s="251"/>
      <c r="P1223" s="251"/>
      <c r="Q1223" s="251"/>
      <c r="R1223" s="251"/>
      <c r="S1223" s="251"/>
      <c r="T1223" s="252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53" t="s">
        <v>156</v>
      </c>
      <c r="AU1223" s="253" t="s">
        <v>84</v>
      </c>
      <c r="AV1223" s="14" t="s">
        <v>84</v>
      </c>
      <c r="AW1223" s="14" t="s">
        <v>30</v>
      </c>
      <c r="AX1223" s="14" t="s">
        <v>74</v>
      </c>
      <c r="AY1223" s="253" t="s">
        <v>148</v>
      </c>
    </row>
    <row r="1224" s="15" customFormat="1">
      <c r="A1224" s="15"/>
      <c r="B1224" s="254"/>
      <c r="C1224" s="255"/>
      <c r="D1224" s="234" t="s">
        <v>156</v>
      </c>
      <c r="E1224" s="256" t="s">
        <v>1</v>
      </c>
      <c r="F1224" s="257" t="s">
        <v>162</v>
      </c>
      <c r="G1224" s="255"/>
      <c r="H1224" s="258">
        <v>31.810000000000002</v>
      </c>
      <c r="I1224" s="259"/>
      <c r="J1224" s="255"/>
      <c r="K1224" s="255"/>
      <c r="L1224" s="260"/>
      <c r="M1224" s="261"/>
      <c r="N1224" s="262"/>
      <c r="O1224" s="262"/>
      <c r="P1224" s="262"/>
      <c r="Q1224" s="262"/>
      <c r="R1224" s="262"/>
      <c r="S1224" s="262"/>
      <c r="T1224" s="263"/>
      <c r="U1224" s="15"/>
      <c r="V1224" s="15"/>
      <c r="W1224" s="15"/>
      <c r="X1224" s="15"/>
      <c r="Y1224" s="15"/>
      <c r="Z1224" s="15"/>
      <c r="AA1224" s="15"/>
      <c r="AB1224" s="15"/>
      <c r="AC1224" s="15"/>
      <c r="AD1224" s="15"/>
      <c r="AE1224" s="15"/>
      <c r="AT1224" s="264" t="s">
        <v>156</v>
      </c>
      <c r="AU1224" s="264" t="s">
        <v>84</v>
      </c>
      <c r="AV1224" s="15" t="s">
        <v>155</v>
      </c>
      <c r="AW1224" s="15" t="s">
        <v>30</v>
      </c>
      <c r="AX1224" s="15" t="s">
        <v>82</v>
      </c>
      <c r="AY1224" s="264" t="s">
        <v>148</v>
      </c>
    </row>
    <row r="1225" s="2" customFormat="1" ht="24.15" customHeight="1">
      <c r="A1225" s="39"/>
      <c r="B1225" s="40"/>
      <c r="C1225" s="219" t="s">
        <v>821</v>
      </c>
      <c r="D1225" s="219" t="s">
        <v>151</v>
      </c>
      <c r="E1225" s="220" t="s">
        <v>1192</v>
      </c>
      <c r="F1225" s="221" t="s">
        <v>1193</v>
      </c>
      <c r="G1225" s="222" t="s">
        <v>154</v>
      </c>
      <c r="H1225" s="223">
        <v>204.96000000000001</v>
      </c>
      <c r="I1225" s="224"/>
      <c r="J1225" s="225">
        <f>ROUND(I1225*H1225,2)</f>
        <v>0</v>
      </c>
      <c r="K1225" s="221" t="s">
        <v>33</v>
      </c>
      <c r="L1225" s="45"/>
      <c r="M1225" s="226" t="s">
        <v>1</v>
      </c>
      <c r="N1225" s="227" t="s">
        <v>39</v>
      </c>
      <c r="O1225" s="92"/>
      <c r="P1225" s="228">
        <f>O1225*H1225</f>
        <v>0</v>
      </c>
      <c r="Q1225" s="228">
        <v>0</v>
      </c>
      <c r="R1225" s="228">
        <f>Q1225*H1225</f>
        <v>0</v>
      </c>
      <c r="S1225" s="228">
        <v>0.0030000000000000001</v>
      </c>
      <c r="T1225" s="229">
        <f>S1225*H1225</f>
        <v>0.61487999999999998</v>
      </c>
      <c r="U1225" s="39"/>
      <c r="V1225" s="39"/>
      <c r="W1225" s="39"/>
      <c r="X1225" s="39"/>
      <c r="Y1225" s="39"/>
      <c r="Z1225" s="39"/>
      <c r="AA1225" s="39"/>
      <c r="AB1225" s="39"/>
      <c r="AC1225" s="39"/>
      <c r="AD1225" s="39"/>
      <c r="AE1225" s="39"/>
      <c r="AR1225" s="230" t="s">
        <v>218</v>
      </c>
      <c r="AT1225" s="230" t="s">
        <v>151</v>
      </c>
      <c r="AU1225" s="230" t="s">
        <v>84</v>
      </c>
      <c r="AY1225" s="18" t="s">
        <v>148</v>
      </c>
      <c r="BE1225" s="231">
        <f>IF(N1225="základní",J1225,0)</f>
        <v>0</v>
      </c>
      <c r="BF1225" s="231">
        <f>IF(N1225="snížená",J1225,0)</f>
        <v>0</v>
      </c>
      <c r="BG1225" s="231">
        <f>IF(N1225="zákl. přenesená",J1225,0)</f>
        <v>0</v>
      </c>
      <c r="BH1225" s="231">
        <f>IF(N1225="sníž. přenesená",J1225,0)</f>
        <v>0</v>
      </c>
      <c r="BI1225" s="231">
        <f>IF(N1225="nulová",J1225,0)</f>
        <v>0</v>
      </c>
      <c r="BJ1225" s="18" t="s">
        <v>82</v>
      </c>
      <c r="BK1225" s="231">
        <f>ROUND(I1225*H1225,2)</f>
        <v>0</v>
      </c>
      <c r="BL1225" s="18" t="s">
        <v>218</v>
      </c>
      <c r="BM1225" s="230" t="s">
        <v>1197</v>
      </c>
    </row>
    <row r="1226" s="13" customFormat="1">
      <c r="A1226" s="13"/>
      <c r="B1226" s="232"/>
      <c r="C1226" s="233"/>
      <c r="D1226" s="234" t="s">
        <v>156</v>
      </c>
      <c r="E1226" s="235" t="s">
        <v>1</v>
      </c>
      <c r="F1226" s="236" t="s">
        <v>1185</v>
      </c>
      <c r="G1226" s="233"/>
      <c r="H1226" s="235" t="s">
        <v>1</v>
      </c>
      <c r="I1226" s="237"/>
      <c r="J1226" s="233"/>
      <c r="K1226" s="233"/>
      <c r="L1226" s="238"/>
      <c r="M1226" s="239"/>
      <c r="N1226" s="240"/>
      <c r="O1226" s="240"/>
      <c r="P1226" s="240"/>
      <c r="Q1226" s="240"/>
      <c r="R1226" s="240"/>
      <c r="S1226" s="240"/>
      <c r="T1226" s="241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42" t="s">
        <v>156</v>
      </c>
      <c r="AU1226" s="242" t="s">
        <v>84</v>
      </c>
      <c r="AV1226" s="13" t="s">
        <v>82</v>
      </c>
      <c r="AW1226" s="13" t="s">
        <v>30</v>
      </c>
      <c r="AX1226" s="13" t="s">
        <v>74</v>
      </c>
      <c r="AY1226" s="242" t="s">
        <v>148</v>
      </c>
    </row>
    <row r="1227" s="14" customFormat="1">
      <c r="A1227" s="14"/>
      <c r="B1227" s="243"/>
      <c r="C1227" s="244"/>
      <c r="D1227" s="234" t="s">
        <v>156</v>
      </c>
      <c r="E1227" s="245" t="s">
        <v>1</v>
      </c>
      <c r="F1227" s="246" t="s">
        <v>1186</v>
      </c>
      <c r="G1227" s="244"/>
      <c r="H1227" s="247">
        <v>189.59999999999999</v>
      </c>
      <c r="I1227" s="248"/>
      <c r="J1227" s="244"/>
      <c r="K1227" s="244"/>
      <c r="L1227" s="249"/>
      <c r="M1227" s="250"/>
      <c r="N1227" s="251"/>
      <c r="O1227" s="251"/>
      <c r="P1227" s="251"/>
      <c r="Q1227" s="251"/>
      <c r="R1227" s="251"/>
      <c r="S1227" s="251"/>
      <c r="T1227" s="252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53" t="s">
        <v>156</v>
      </c>
      <c r="AU1227" s="253" t="s">
        <v>84</v>
      </c>
      <c r="AV1227" s="14" t="s">
        <v>84</v>
      </c>
      <c r="AW1227" s="14" t="s">
        <v>30</v>
      </c>
      <c r="AX1227" s="14" t="s">
        <v>74</v>
      </c>
      <c r="AY1227" s="253" t="s">
        <v>148</v>
      </c>
    </row>
    <row r="1228" s="14" customFormat="1">
      <c r="A1228" s="14"/>
      <c r="B1228" s="243"/>
      <c r="C1228" s="244"/>
      <c r="D1228" s="234" t="s">
        <v>156</v>
      </c>
      <c r="E1228" s="245" t="s">
        <v>1</v>
      </c>
      <c r="F1228" s="246" t="s">
        <v>1187</v>
      </c>
      <c r="G1228" s="244"/>
      <c r="H1228" s="247">
        <v>15.359999999999999</v>
      </c>
      <c r="I1228" s="248"/>
      <c r="J1228" s="244"/>
      <c r="K1228" s="244"/>
      <c r="L1228" s="249"/>
      <c r="M1228" s="250"/>
      <c r="N1228" s="251"/>
      <c r="O1228" s="251"/>
      <c r="P1228" s="251"/>
      <c r="Q1228" s="251"/>
      <c r="R1228" s="251"/>
      <c r="S1228" s="251"/>
      <c r="T1228" s="252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53" t="s">
        <v>156</v>
      </c>
      <c r="AU1228" s="253" t="s">
        <v>84</v>
      </c>
      <c r="AV1228" s="14" t="s">
        <v>84</v>
      </c>
      <c r="AW1228" s="14" t="s">
        <v>30</v>
      </c>
      <c r="AX1228" s="14" t="s">
        <v>74</v>
      </c>
      <c r="AY1228" s="253" t="s">
        <v>148</v>
      </c>
    </row>
    <row r="1229" s="15" customFormat="1">
      <c r="A1229" s="15"/>
      <c r="B1229" s="254"/>
      <c r="C1229" s="255"/>
      <c r="D1229" s="234" t="s">
        <v>156</v>
      </c>
      <c r="E1229" s="256" t="s">
        <v>1</v>
      </c>
      <c r="F1229" s="257" t="s">
        <v>162</v>
      </c>
      <c r="G1229" s="255"/>
      <c r="H1229" s="258">
        <v>204.96000000000001</v>
      </c>
      <c r="I1229" s="259"/>
      <c r="J1229" s="255"/>
      <c r="K1229" s="255"/>
      <c r="L1229" s="260"/>
      <c r="M1229" s="261"/>
      <c r="N1229" s="262"/>
      <c r="O1229" s="262"/>
      <c r="P1229" s="262"/>
      <c r="Q1229" s="262"/>
      <c r="R1229" s="262"/>
      <c r="S1229" s="262"/>
      <c r="T1229" s="263"/>
      <c r="U1229" s="15"/>
      <c r="V1229" s="15"/>
      <c r="W1229" s="15"/>
      <c r="X1229" s="15"/>
      <c r="Y1229" s="15"/>
      <c r="Z1229" s="15"/>
      <c r="AA1229" s="15"/>
      <c r="AB1229" s="15"/>
      <c r="AC1229" s="15"/>
      <c r="AD1229" s="15"/>
      <c r="AE1229" s="15"/>
      <c r="AT1229" s="264" t="s">
        <v>156</v>
      </c>
      <c r="AU1229" s="264" t="s">
        <v>84</v>
      </c>
      <c r="AV1229" s="15" t="s">
        <v>155</v>
      </c>
      <c r="AW1229" s="15" t="s">
        <v>30</v>
      </c>
      <c r="AX1229" s="15" t="s">
        <v>82</v>
      </c>
      <c r="AY1229" s="264" t="s">
        <v>148</v>
      </c>
    </row>
    <row r="1230" s="2" customFormat="1" ht="24.15" customHeight="1">
      <c r="A1230" s="39"/>
      <c r="B1230" s="40"/>
      <c r="C1230" s="219" t="s">
        <v>1198</v>
      </c>
      <c r="D1230" s="219" t="s">
        <v>151</v>
      </c>
      <c r="E1230" s="220" t="s">
        <v>1199</v>
      </c>
      <c r="F1230" s="221" t="s">
        <v>1200</v>
      </c>
      <c r="G1230" s="222" t="s">
        <v>154</v>
      </c>
      <c r="H1230" s="223">
        <v>14.880000000000001</v>
      </c>
      <c r="I1230" s="224"/>
      <c r="J1230" s="225">
        <f>ROUND(I1230*H1230,2)</f>
        <v>0</v>
      </c>
      <c r="K1230" s="221" t="s">
        <v>33</v>
      </c>
      <c r="L1230" s="45"/>
      <c r="M1230" s="226" t="s">
        <v>1</v>
      </c>
      <c r="N1230" s="227" t="s">
        <v>39</v>
      </c>
      <c r="O1230" s="92"/>
      <c r="P1230" s="228">
        <f>O1230*H1230</f>
        <v>0</v>
      </c>
      <c r="Q1230" s="228">
        <v>0</v>
      </c>
      <c r="R1230" s="228">
        <f>Q1230*H1230</f>
        <v>0</v>
      </c>
      <c r="S1230" s="228">
        <v>0.0030000000000000001</v>
      </c>
      <c r="T1230" s="229">
        <f>S1230*H1230</f>
        <v>0.044640000000000006</v>
      </c>
      <c r="U1230" s="39"/>
      <c r="V1230" s="39"/>
      <c r="W1230" s="39"/>
      <c r="X1230" s="39"/>
      <c r="Y1230" s="39"/>
      <c r="Z1230" s="39"/>
      <c r="AA1230" s="39"/>
      <c r="AB1230" s="39"/>
      <c r="AC1230" s="39"/>
      <c r="AD1230" s="39"/>
      <c r="AE1230" s="39"/>
      <c r="AR1230" s="230" t="s">
        <v>218</v>
      </c>
      <c r="AT1230" s="230" t="s">
        <v>151</v>
      </c>
      <c r="AU1230" s="230" t="s">
        <v>84</v>
      </c>
      <c r="AY1230" s="18" t="s">
        <v>148</v>
      </c>
      <c r="BE1230" s="231">
        <f>IF(N1230="základní",J1230,0)</f>
        <v>0</v>
      </c>
      <c r="BF1230" s="231">
        <f>IF(N1230="snížená",J1230,0)</f>
        <v>0</v>
      </c>
      <c r="BG1230" s="231">
        <f>IF(N1230="zákl. přenesená",J1230,0)</f>
        <v>0</v>
      </c>
      <c r="BH1230" s="231">
        <f>IF(N1230="sníž. přenesená",J1230,0)</f>
        <v>0</v>
      </c>
      <c r="BI1230" s="231">
        <f>IF(N1230="nulová",J1230,0)</f>
        <v>0</v>
      </c>
      <c r="BJ1230" s="18" t="s">
        <v>82</v>
      </c>
      <c r="BK1230" s="231">
        <f>ROUND(I1230*H1230,2)</f>
        <v>0</v>
      </c>
      <c r="BL1230" s="18" t="s">
        <v>218</v>
      </c>
      <c r="BM1230" s="230" t="s">
        <v>1201</v>
      </c>
    </row>
    <row r="1231" s="14" customFormat="1">
      <c r="A1231" s="14"/>
      <c r="B1231" s="243"/>
      <c r="C1231" s="244"/>
      <c r="D1231" s="234" t="s">
        <v>156</v>
      </c>
      <c r="E1231" s="245" t="s">
        <v>1</v>
      </c>
      <c r="F1231" s="246" t="s">
        <v>1202</v>
      </c>
      <c r="G1231" s="244"/>
      <c r="H1231" s="247">
        <v>14.880000000000001</v>
      </c>
      <c r="I1231" s="248"/>
      <c r="J1231" s="244"/>
      <c r="K1231" s="244"/>
      <c r="L1231" s="249"/>
      <c r="M1231" s="250"/>
      <c r="N1231" s="251"/>
      <c r="O1231" s="251"/>
      <c r="P1231" s="251"/>
      <c r="Q1231" s="251"/>
      <c r="R1231" s="251"/>
      <c r="S1231" s="251"/>
      <c r="T1231" s="252"/>
      <c r="U1231" s="14"/>
      <c r="V1231" s="14"/>
      <c r="W1231" s="14"/>
      <c r="X1231" s="14"/>
      <c r="Y1231" s="14"/>
      <c r="Z1231" s="14"/>
      <c r="AA1231" s="14"/>
      <c r="AB1231" s="14"/>
      <c r="AC1231" s="14"/>
      <c r="AD1231" s="14"/>
      <c r="AE1231" s="14"/>
      <c r="AT1231" s="253" t="s">
        <v>156</v>
      </c>
      <c r="AU1231" s="253" t="s">
        <v>84</v>
      </c>
      <c r="AV1231" s="14" t="s">
        <v>84</v>
      </c>
      <c r="AW1231" s="14" t="s">
        <v>30</v>
      </c>
      <c r="AX1231" s="14" t="s">
        <v>74</v>
      </c>
      <c r="AY1231" s="253" t="s">
        <v>148</v>
      </c>
    </row>
    <row r="1232" s="15" customFormat="1">
      <c r="A1232" s="15"/>
      <c r="B1232" s="254"/>
      <c r="C1232" s="255"/>
      <c r="D1232" s="234" t="s">
        <v>156</v>
      </c>
      <c r="E1232" s="256" t="s">
        <v>1</v>
      </c>
      <c r="F1232" s="257" t="s">
        <v>162</v>
      </c>
      <c r="G1232" s="255"/>
      <c r="H1232" s="258">
        <v>14.880000000000001</v>
      </c>
      <c r="I1232" s="259"/>
      <c r="J1232" s="255"/>
      <c r="K1232" s="255"/>
      <c r="L1232" s="260"/>
      <c r="M1232" s="261"/>
      <c r="N1232" s="262"/>
      <c r="O1232" s="262"/>
      <c r="P1232" s="262"/>
      <c r="Q1232" s="262"/>
      <c r="R1232" s="262"/>
      <c r="S1232" s="262"/>
      <c r="T1232" s="263"/>
      <c r="U1232" s="15"/>
      <c r="V1232" s="15"/>
      <c r="W1232" s="15"/>
      <c r="X1232" s="15"/>
      <c r="Y1232" s="15"/>
      <c r="Z1232" s="15"/>
      <c r="AA1232" s="15"/>
      <c r="AB1232" s="15"/>
      <c r="AC1232" s="15"/>
      <c r="AD1232" s="15"/>
      <c r="AE1232" s="15"/>
      <c r="AT1232" s="264" t="s">
        <v>156</v>
      </c>
      <c r="AU1232" s="264" t="s">
        <v>84</v>
      </c>
      <c r="AV1232" s="15" t="s">
        <v>155</v>
      </c>
      <c r="AW1232" s="15" t="s">
        <v>30</v>
      </c>
      <c r="AX1232" s="15" t="s">
        <v>82</v>
      </c>
      <c r="AY1232" s="264" t="s">
        <v>148</v>
      </c>
    </row>
    <row r="1233" s="2" customFormat="1" ht="16.5" customHeight="1">
      <c r="A1233" s="39"/>
      <c r="B1233" s="40"/>
      <c r="C1233" s="219" t="s">
        <v>845</v>
      </c>
      <c r="D1233" s="219" t="s">
        <v>151</v>
      </c>
      <c r="E1233" s="220" t="s">
        <v>1203</v>
      </c>
      <c r="F1233" s="221" t="s">
        <v>1204</v>
      </c>
      <c r="G1233" s="222" t="s">
        <v>154</v>
      </c>
      <c r="H1233" s="223">
        <v>204.96000000000001</v>
      </c>
      <c r="I1233" s="224"/>
      <c r="J1233" s="225">
        <f>ROUND(I1233*H1233,2)</f>
        <v>0</v>
      </c>
      <c r="K1233" s="221" t="s">
        <v>33</v>
      </c>
      <c r="L1233" s="45"/>
      <c r="M1233" s="226" t="s">
        <v>1</v>
      </c>
      <c r="N1233" s="227" t="s">
        <v>39</v>
      </c>
      <c r="O1233" s="92"/>
      <c r="P1233" s="228">
        <f>O1233*H1233</f>
        <v>0</v>
      </c>
      <c r="Q1233" s="228">
        <v>0.00050000000000000001</v>
      </c>
      <c r="R1233" s="228">
        <f>Q1233*H1233</f>
        <v>0.10248</v>
      </c>
      <c r="S1233" s="228">
        <v>0</v>
      </c>
      <c r="T1233" s="229">
        <f>S1233*H1233</f>
        <v>0</v>
      </c>
      <c r="U1233" s="39"/>
      <c r="V1233" s="39"/>
      <c r="W1233" s="39"/>
      <c r="X1233" s="39"/>
      <c r="Y1233" s="39"/>
      <c r="Z1233" s="39"/>
      <c r="AA1233" s="39"/>
      <c r="AB1233" s="39"/>
      <c r="AC1233" s="39"/>
      <c r="AD1233" s="39"/>
      <c r="AE1233" s="39"/>
      <c r="AR1233" s="230" t="s">
        <v>218</v>
      </c>
      <c r="AT1233" s="230" t="s">
        <v>151</v>
      </c>
      <c r="AU1233" s="230" t="s">
        <v>84</v>
      </c>
      <c r="AY1233" s="18" t="s">
        <v>148</v>
      </c>
      <c r="BE1233" s="231">
        <f>IF(N1233="základní",J1233,0)</f>
        <v>0</v>
      </c>
      <c r="BF1233" s="231">
        <f>IF(N1233="snížená",J1233,0)</f>
        <v>0</v>
      </c>
      <c r="BG1233" s="231">
        <f>IF(N1233="zákl. přenesená",J1233,0)</f>
        <v>0</v>
      </c>
      <c r="BH1233" s="231">
        <f>IF(N1233="sníž. přenesená",J1233,0)</f>
        <v>0</v>
      </c>
      <c r="BI1233" s="231">
        <f>IF(N1233="nulová",J1233,0)</f>
        <v>0</v>
      </c>
      <c r="BJ1233" s="18" t="s">
        <v>82</v>
      </c>
      <c r="BK1233" s="231">
        <f>ROUND(I1233*H1233,2)</f>
        <v>0</v>
      </c>
      <c r="BL1233" s="18" t="s">
        <v>218</v>
      </c>
      <c r="BM1233" s="230" t="s">
        <v>1205</v>
      </c>
    </row>
    <row r="1234" s="15" customFormat="1">
      <c r="A1234" s="15"/>
      <c r="B1234" s="254"/>
      <c r="C1234" s="255"/>
      <c r="D1234" s="234" t="s">
        <v>156</v>
      </c>
      <c r="E1234" s="256" t="s">
        <v>1</v>
      </c>
      <c r="F1234" s="257" t="s">
        <v>162</v>
      </c>
      <c r="G1234" s="255"/>
      <c r="H1234" s="258">
        <v>0</v>
      </c>
      <c r="I1234" s="259"/>
      <c r="J1234" s="255"/>
      <c r="K1234" s="255"/>
      <c r="L1234" s="260"/>
      <c r="M1234" s="261"/>
      <c r="N1234" s="262"/>
      <c r="O1234" s="262"/>
      <c r="P1234" s="262"/>
      <c r="Q1234" s="262"/>
      <c r="R1234" s="262"/>
      <c r="S1234" s="262"/>
      <c r="T1234" s="263"/>
      <c r="U1234" s="15"/>
      <c r="V1234" s="15"/>
      <c r="W1234" s="15"/>
      <c r="X1234" s="15"/>
      <c r="Y1234" s="15"/>
      <c r="Z1234" s="15"/>
      <c r="AA1234" s="15"/>
      <c r="AB1234" s="15"/>
      <c r="AC1234" s="15"/>
      <c r="AD1234" s="15"/>
      <c r="AE1234" s="15"/>
      <c r="AT1234" s="264" t="s">
        <v>156</v>
      </c>
      <c r="AU1234" s="264" t="s">
        <v>84</v>
      </c>
      <c r="AV1234" s="15" t="s">
        <v>155</v>
      </c>
      <c r="AW1234" s="15" t="s">
        <v>30</v>
      </c>
      <c r="AX1234" s="15" t="s">
        <v>74</v>
      </c>
      <c r="AY1234" s="264" t="s">
        <v>148</v>
      </c>
    </row>
    <row r="1235" s="13" customFormat="1">
      <c r="A1235" s="13"/>
      <c r="B1235" s="232"/>
      <c r="C1235" s="233"/>
      <c r="D1235" s="234" t="s">
        <v>156</v>
      </c>
      <c r="E1235" s="235" t="s">
        <v>1</v>
      </c>
      <c r="F1235" s="236" t="s">
        <v>1185</v>
      </c>
      <c r="G1235" s="233"/>
      <c r="H1235" s="235" t="s">
        <v>1</v>
      </c>
      <c r="I1235" s="237"/>
      <c r="J1235" s="233"/>
      <c r="K1235" s="233"/>
      <c r="L1235" s="238"/>
      <c r="M1235" s="239"/>
      <c r="N1235" s="240"/>
      <c r="O1235" s="240"/>
      <c r="P1235" s="240"/>
      <c r="Q1235" s="240"/>
      <c r="R1235" s="240"/>
      <c r="S1235" s="240"/>
      <c r="T1235" s="241"/>
      <c r="U1235" s="13"/>
      <c r="V1235" s="13"/>
      <c r="W1235" s="13"/>
      <c r="X1235" s="13"/>
      <c r="Y1235" s="13"/>
      <c r="Z1235" s="13"/>
      <c r="AA1235" s="13"/>
      <c r="AB1235" s="13"/>
      <c r="AC1235" s="13"/>
      <c r="AD1235" s="13"/>
      <c r="AE1235" s="13"/>
      <c r="AT1235" s="242" t="s">
        <v>156</v>
      </c>
      <c r="AU1235" s="242" t="s">
        <v>84</v>
      </c>
      <c r="AV1235" s="13" t="s">
        <v>82</v>
      </c>
      <c r="AW1235" s="13" t="s">
        <v>30</v>
      </c>
      <c r="AX1235" s="13" t="s">
        <v>74</v>
      </c>
      <c r="AY1235" s="242" t="s">
        <v>148</v>
      </c>
    </row>
    <row r="1236" s="14" customFormat="1">
      <c r="A1236" s="14"/>
      <c r="B1236" s="243"/>
      <c r="C1236" s="244"/>
      <c r="D1236" s="234" t="s">
        <v>156</v>
      </c>
      <c r="E1236" s="245" t="s">
        <v>1</v>
      </c>
      <c r="F1236" s="246" t="s">
        <v>1186</v>
      </c>
      <c r="G1236" s="244"/>
      <c r="H1236" s="247">
        <v>189.59999999999999</v>
      </c>
      <c r="I1236" s="248"/>
      <c r="J1236" s="244"/>
      <c r="K1236" s="244"/>
      <c r="L1236" s="249"/>
      <c r="M1236" s="250"/>
      <c r="N1236" s="251"/>
      <c r="O1236" s="251"/>
      <c r="P1236" s="251"/>
      <c r="Q1236" s="251"/>
      <c r="R1236" s="251"/>
      <c r="S1236" s="251"/>
      <c r="T1236" s="252"/>
      <c r="U1236" s="14"/>
      <c r="V1236" s="14"/>
      <c r="W1236" s="14"/>
      <c r="X1236" s="14"/>
      <c r="Y1236" s="14"/>
      <c r="Z1236" s="14"/>
      <c r="AA1236" s="14"/>
      <c r="AB1236" s="14"/>
      <c r="AC1236" s="14"/>
      <c r="AD1236" s="14"/>
      <c r="AE1236" s="14"/>
      <c r="AT1236" s="253" t="s">
        <v>156</v>
      </c>
      <c r="AU1236" s="253" t="s">
        <v>84</v>
      </c>
      <c r="AV1236" s="14" t="s">
        <v>84</v>
      </c>
      <c r="AW1236" s="14" t="s">
        <v>30</v>
      </c>
      <c r="AX1236" s="14" t="s">
        <v>74</v>
      </c>
      <c r="AY1236" s="253" t="s">
        <v>148</v>
      </c>
    </row>
    <row r="1237" s="14" customFormat="1">
      <c r="A1237" s="14"/>
      <c r="B1237" s="243"/>
      <c r="C1237" s="244"/>
      <c r="D1237" s="234" t="s">
        <v>156</v>
      </c>
      <c r="E1237" s="245" t="s">
        <v>1</v>
      </c>
      <c r="F1237" s="246" t="s">
        <v>1187</v>
      </c>
      <c r="G1237" s="244"/>
      <c r="H1237" s="247">
        <v>15.359999999999999</v>
      </c>
      <c r="I1237" s="248"/>
      <c r="J1237" s="244"/>
      <c r="K1237" s="244"/>
      <c r="L1237" s="249"/>
      <c r="M1237" s="250"/>
      <c r="N1237" s="251"/>
      <c r="O1237" s="251"/>
      <c r="P1237" s="251"/>
      <c r="Q1237" s="251"/>
      <c r="R1237" s="251"/>
      <c r="S1237" s="251"/>
      <c r="T1237" s="252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53" t="s">
        <v>156</v>
      </c>
      <c r="AU1237" s="253" t="s">
        <v>84</v>
      </c>
      <c r="AV1237" s="14" t="s">
        <v>84</v>
      </c>
      <c r="AW1237" s="14" t="s">
        <v>30</v>
      </c>
      <c r="AX1237" s="14" t="s">
        <v>74</v>
      </c>
      <c r="AY1237" s="253" t="s">
        <v>148</v>
      </c>
    </row>
    <row r="1238" s="15" customFormat="1">
      <c r="A1238" s="15"/>
      <c r="B1238" s="254"/>
      <c r="C1238" s="255"/>
      <c r="D1238" s="234" t="s">
        <v>156</v>
      </c>
      <c r="E1238" s="256" t="s">
        <v>1</v>
      </c>
      <c r="F1238" s="257" t="s">
        <v>162</v>
      </c>
      <c r="G1238" s="255"/>
      <c r="H1238" s="258">
        <v>204.96000000000001</v>
      </c>
      <c r="I1238" s="259"/>
      <c r="J1238" s="255"/>
      <c r="K1238" s="255"/>
      <c r="L1238" s="260"/>
      <c r="M1238" s="261"/>
      <c r="N1238" s="262"/>
      <c r="O1238" s="262"/>
      <c r="P1238" s="262"/>
      <c r="Q1238" s="262"/>
      <c r="R1238" s="262"/>
      <c r="S1238" s="262"/>
      <c r="T1238" s="263"/>
      <c r="U1238" s="15"/>
      <c r="V1238" s="15"/>
      <c r="W1238" s="15"/>
      <c r="X1238" s="15"/>
      <c r="Y1238" s="15"/>
      <c r="Z1238" s="15"/>
      <c r="AA1238" s="15"/>
      <c r="AB1238" s="15"/>
      <c r="AC1238" s="15"/>
      <c r="AD1238" s="15"/>
      <c r="AE1238" s="15"/>
      <c r="AT1238" s="264" t="s">
        <v>156</v>
      </c>
      <c r="AU1238" s="264" t="s">
        <v>84</v>
      </c>
      <c r="AV1238" s="15" t="s">
        <v>155</v>
      </c>
      <c r="AW1238" s="15" t="s">
        <v>30</v>
      </c>
      <c r="AX1238" s="15" t="s">
        <v>82</v>
      </c>
      <c r="AY1238" s="264" t="s">
        <v>148</v>
      </c>
    </row>
    <row r="1239" s="2" customFormat="1" ht="21.75" customHeight="1">
      <c r="A1239" s="39"/>
      <c r="B1239" s="40"/>
      <c r="C1239" s="276" t="s">
        <v>1206</v>
      </c>
      <c r="D1239" s="276" t="s">
        <v>183</v>
      </c>
      <c r="E1239" s="277" t="s">
        <v>1207</v>
      </c>
      <c r="F1239" s="278" t="s">
        <v>1208</v>
      </c>
      <c r="G1239" s="279" t="s">
        <v>154</v>
      </c>
      <c r="H1239" s="280">
        <v>225.45599999999999</v>
      </c>
      <c r="I1239" s="281"/>
      <c r="J1239" s="282">
        <f>ROUND(I1239*H1239,2)</f>
        <v>0</v>
      </c>
      <c r="K1239" s="278" t="s">
        <v>33</v>
      </c>
      <c r="L1239" s="283"/>
      <c r="M1239" s="284" t="s">
        <v>1</v>
      </c>
      <c r="N1239" s="285" t="s">
        <v>39</v>
      </c>
      <c r="O1239" s="92"/>
      <c r="P1239" s="228">
        <f>O1239*H1239</f>
        <v>0</v>
      </c>
      <c r="Q1239" s="228">
        <v>0.0023500000000000001</v>
      </c>
      <c r="R1239" s="228">
        <f>Q1239*H1239</f>
        <v>0.5298216</v>
      </c>
      <c r="S1239" s="228">
        <v>0</v>
      </c>
      <c r="T1239" s="229">
        <f>S1239*H1239</f>
        <v>0</v>
      </c>
      <c r="U1239" s="39"/>
      <c r="V1239" s="39"/>
      <c r="W1239" s="39"/>
      <c r="X1239" s="39"/>
      <c r="Y1239" s="39"/>
      <c r="Z1239" s="39"/>
      <c r="AA1239" s="39"/>
      <c r="AB1239" s="39"/>
      <c r="AC1239" s="39"/>
      <c r="AD1239" s="39"/>
      <c r="AE1239" s="39"/>
      <c r="AR1239" s="230" t="s">
        <v>280</v>
      </c>
      <c r="AT1239" s="230" t="s">
        <v>183</v>
      </c>
      <c r="AU1239" s="230" t="s">
        <v>84</v>
      </c>
      <c r="AY1239" s="18" t="s">
        <v>148</v>
      </c>
      <c r="BE1239" s="231">
        <f>IF(N1239="základní",J1239,0)</f>
        <v>0</v>
      </c>
      <c r="BF1239" s="231">
        <f>IF(N1239="snížená",J1239,0)</f>
        <v>0</v>
      </c>
      <c r="BG1239" s="231">
        <f>IF(N1239="zákl. přenesená",J1239,0)</f>
        <v>0</v>
      </c>
      <c r="BH1239" s="231">
        <f>IF(N1239="sníž. přenesená",J1239,0)</f>
        <v>0</v>
      </c>
      <c r="BI1239" s="231">
        <f>IF(N1239="nulová",J1239,0)</f>
        <v>0</v>
      </c>
      <c r="BJ1239" s="18" t="s">
        <v>82</v>
      </c>
      <c r="BK1239" s="231">
        <f>ROUND(I1239*H1239,2)</f>
        <v>0</v>
      </c>
      <c r="BL1239" s="18" t="s">
        <v>218</v>
      </c>
      <c r="BM1239" s="230" t="s">
        <v>1209</v>
      </c>
    </row>
    <row r="1240" s="2" customFormat="1" ht="21.75" customHeight="1">
      <c r="A1240" s="39"/>
      <c r="B1240" s="40"/>
      <c r="C1240" s="219" t="s">
        <v>868</v>
      </c>
      <c r="D1240" s="219" t="s">
        <v>151</v>
      </c>
      <c r="E1240" s="220" t="s">
        <v>1210</v>
      </c>
      <c r="F1240" s="221" t="s">
        <v>1211</v>
      </c>
      <c r="G1240" s="222" t="s">
        <v>295</v>
      </c>
      <c r="H1240" s="223">
        <v>164.09999999999999</v>
      </c>
      <c r="I1240" s="224"/>
      <c r="J1240" s="225">
        <f>ROUND(I1240*H1240,2)</f>
        <v>0</v>
      </c>
      <c r="K1240" s="221" t="s">
        <v>33</v>
      </c>
      <c r="L1240" s="45"/>
      <c r="M1240" s="226" t="s">
        <v>1</v>
      </c>
      <c r="N1240" s="227" t="s">
        <v>39</v>
      </c>
      <c r="O1240" s="92"/>
      <c r="P1240" s="228">
        <f>O1240*H1240</f>
        <v>0</v>
      </c>
      <c r="Q1240" s="228">
        <v>0</v>
      </c>
      <c r="R1240" s="228">
        <f>Q1240*H1240</f>
        <v>0</v>
      </c>
      <c r="S1240" s="228">
        <v>0.00029999999999999997</v>
      </c>
      <c r="T1240" s="229">
        <f>S1240*H1240</f>
        <v>0.049229999999999996</v>
      </c>
      <c r="U1240" s="39"/>
      <c r="V1240" s="39"/>
      <c r="W1240" s="39"/>
      <c r="X1240" s="39"/>
      <c r="Y1240" s="39"/>
      <c r="Z1240" s="39"/>
      <c r="AA1240" s="39"/>
      <c r="AB1240" s="39"/>
      <c r="AC1240" s="39"/>
      <c r="AD1240" s="39"/>
      <c r="AE1240" s="39"/>
      <c r="AR1240" s="230" t="s">
        <v>218</v>
      </c>
      <c r="AT1240" s="230" t="s">
        <v>151</v>
      </c>
      <c r="AU1240" s="230" t="s">
        <v>84</v>
      </c>
      <c r="AY1240" s="18" t="s">
        <v>148</v>
      </c>
      <c r="BE1240" s="231">
        <f>IF(N1240="základní",J1240,0)</f>
        <v>0</v>
      </c>
      <c r="BF1240" s="231">
        <f>IF(N1240="snížená",J1240,0)</f>
        <v>0</v>
      </c>
      <c r="BG1240" s="231">
        <f>IF(N1240="zákl. přenesená",J1240,0)</f>
        <v>0</v>
      </c>
      <c r="BH1240" s="231">
        <f>IF(N1240="sníž. přenesená",J1240,0)</f>
        <v>0</v>
      </c>
      <c r="BI1240" s="231">
        <f>IF(N1240="nulová",J1240,0)</f>
        <v>0</v>
      </c>
      <c r="BJ1240" s="18" t="s">
        <v>82</v>
      </c>
      <c r="BK1240" s="231">
        <f>ROUND(I1240*H1240,2)</f>
        <v>0</v>
      </c>
      <c r="BL1240" s="18" t="s">
        <v>218</v>
      </c>
      <c r="BM1240" s="230" t="s">
        <v>1212</v>
      </c>
    </row>
    <row r="1241" s="14" customFormat="1">
      <c r="A1241" s="14"/>
      <c r="B1241" s="243"/>
      <c r="C1241" s="244"/>
      <c r="D1241" s="234" t="s">
        <v>156</v>
      </c>
      <c r="E1241" s="245" t="s">
        <v>1</v>
      </c>
      <c r="F1241" s="246" t="s">
        <v>1213</v>
      </c>
      <c r="G1241" s="244"/>
      <c r="H1241" s="247">
        <v>15.85</v>
      </c>
      <c r="I1241" s="248"/>
      <c r="J1241" s="244"/>
      <c r="K1241" s="244"/>
      <c r="L1241" s="249"/>
      <c r="M1241" s="250"/>
      <c r="N1241" s="251"/>
      <c r="O1241" s="251"/>
      <c r="P1241" s="251"/>
      <c r="Q1241" s="251"/>
      <c r="R1241" s="251"/>
      <c r="S1241" s="251"/>
      <c r="T1241" s="252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53" t="s">
        <v>156</v>
      </c>
      <c r="AU1241" s="253" t="s">
        <v>84</v>
      </c>
      <c r="AV1241" s="14" t="s">
        <v>84</v>
      </c>
      <c r="AW1241" s="14" t="s">
        <v>30</v>
      </c>
      <c r="AX1241" s="14" t="s">
        <v>74</v>
      </c>
      <c r="AY1241" s="253" t="s">
        <v>148</v>
      </c>
    </row>
    <row r="1242" s="14" customFormat="1">
      <c r="A1242" s="14"/>
      <c r="B1242" s="243"/>
      <c r="C1242" s="244"/>
      <c r="D1242" s="234" t="s">
        <v>156</v>
      </c>
      <c r="E1242" s="245" t="s">
        <v>1</v>
      </c>
      <c r="F1242" s="246" t="s">
        <v>1214</v>
      </c>
      <c r="G1242" s="244"/>
      <c r="H1242" s="247">
        <v>27.149999999999999</v>
      </c>
      <c r="I1242" s="248"/>
      <c r="J1242" s="244"/>
      <c r="K1242" s="244"/>
      <c r="L1242" s="249"/>
      <c r="M1242" s="250"/>
      <c r="N1242" s="251"/>
      <c r="O1242" s="251"/>
      <c r="P1242" s="251"/>
      <c r="Q1242" s="251"/>
      <c r="R1242" s="251"/>
      <c r="S1242" s="251"/>
      <c r="T1242" s="252"/>
      <c r="U1242" s="14"/>
      <c r="V1242" s="14"/>
      <c r="W1242" s="14"/>
      <c r="X1242" s="14"/>
      <c r="Y1242" s="14"/>
      <c r="Z1242" s="14"/>
      <c r="AA1242" s="14"/>
      <c r="AB1242" s="14"/>
      <c r="AC1242" s="14"/>
      <c r="AD1242" s="14"/>
      <c r="AE1242" s="14"/>
      <c r="AT1242" s="253" t="s">
        <v>156</v>
      </c>
      <c r="AU1242" s="253" t="s">
        <v>84</v>
      </c>
      <c r="AV1242" s="14" t="s">
        <v>84</v>
      </c>
      <c r="AW1242" s="14" t="s">
        <v>30</v>
      </c>
      <c r="AX1242" s="14" t="s">
        <v>74</v>
      </c>
      <c r="AY1242" s="253" t="s">
        <v>148</v>
      </c>
    </row>
    <row r="1243" s="14" customFormat="1">
      <c r="A1243" s="14"/>
      <c r="B1243" s="243"/>
      <c r="C1243" s="244"/>
      <c r="D1243" s="234" t="s">
        <v>156</v>
      </c>
      <c r="E1243" s="245" t="s">
        <v>1</v>
      </c>
      <c r="F1243" s="246" t="s">
        <v>1215</v>
      </c>
      <c r="G1243" s="244"/>
      <c r="H1243" s="247">
        <v>16.550000000000001</v>
      </c>
      <c r="I1243" s="248"/>
      <c r="J1243" s="244"/>
      <c r="K1243" s="244"/>
      <c r="L1243" s="249"/>
      <c r="M1243" s="250"/>
      <c r="N1243" s="251"/>
      <c r="O1243" s="251"/>
      <c r="P1243" s="251"/>
      <c r="Q1243" s="251"/>
      <c r="R1243" s="251"/>
      <c r="S1243" s="251"/>
      <c r="T1243" s="252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53" t="s">
        <v>156</v>
      </c>
      <c r="AU1243" s="253" t="s">
        <v>84</v>
      </c>
      <c r="AV1243" s="14" t="s">
        <v>84</v>
      </c>
      <c r="AW1243" s="14" t="s">
        <v>30</v>
      </c>
      <c r="AX1243" s="14" t="s">
        <v>74</v>
      </c>
      <c r="AY1243" s="253" t="s">
        <v>148</v>
      </c>
    </row>
    <row r="1244" s="14" customFormat="1">
      <c r="A1244" s="14"/>
      <c r="B1244" s="243"/>
      <c r="C1244" s="244"/>
      <c r="D1244" s="234" t="s">
        <v>156</v>
      </c>
      <c r="E1244" s="245" t="s">
        <v>1</v>
      </c>
      <c r="F1244" s="246" t="s">
        <v>1216</v>
      </c>
      <c r="G1244" s="244"/>
      <c r="H1244" s="247">
        <v>25.350000000000001</v>
      </c>
      <c r="I1244" s="248"/>
      <c r="J1244" s="244"/>
      <c r="K1244" s="244"/>
      <c r="L1244" s="249"/>
      <c r="M1244" s="250"/>
      <c r="N1244" s="251"/>
      <c r="O1244" s="251"/>
      <c r="P1244" s="251"/>
      <c r="Q1244" s="251"/>
      <c r="R1244" s="251"/>
      <c r="S1244" s="251"/>
      <c r="T1244" s="252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53" t="s">
        <v>156</v>
      </c>
      <c r="AU1244" s="253" t="s">
        <v>84</v>
      </c>
      <c r="AV1244" s="14" t="s">
        <v>84</v>
      </c>
      <c r="AW1244" s="14" t="s">
        <v>30</v>
      </c>
      <c r="AX1244" s="14" t="s">
        <v>74</v>
      </c>
      <c r="AY1244" s="253" t="s">
        <v>148</v>
      </c>
    </row>
    <row r="1245" s="14" customFormat="1">
      <c r="A1245" s="14"/>
      <c r="B1245" s="243"/>
      <c r="C1245" s="244"/>
      <c r="D1245" s="234" t="s">
        <v>156</v>
      </c>
      <c r="E1245" s="245" t="s">
        <v>1</v>
      </c>
      <c r="F1245" s="246" t="s">
        <v>1217</v>
      </c>
      <c r="G1245" s="244"/>
      <c r="H1245" s="247">
        <v>27.550000000000001</v>
      </c>
      <c r="I1245" s="248"/>
      <c r="J1245" s="244"/>
      <c r="K1245" s="244"/>
      <c r="L1245" s="249"/>
      <c r="M1245" s="250"/>
      <c r="N1245" s="251"/>
      <c r="O1245" s="251"/>
      <c r="P1245" s="251"/>
      <c r="Q1245" s="251"/>
      <c r="R1245" s="251"/>
      <c r="S1245" s="251"/>
      <c r="T1245" s="252"/>
      <c r="U1245" s="14"/>
      <c r="V1245" s="14"/>
      <c r="W1245" s="14"/>
      <c r="X1245" s="14"/>
      <c r="Y1245" s="14"/>
      <c r="Z1245" s="14"/>
      <c r="AA1245" s="14"/>
      <c r="AB1245" s="14"/>
      <c r="AC1245" s="14"/>
      <c r="AD1245" s="14"/>
      <c r="AE1245" s="14"/>
      <c r="AT1245" s="253" t="s">
        <v>156</v>
      </c>
      <c r="AU1245" s="253" t="s">
        <v>84</v>
      </c>
      <c r="AV1245" s="14" t="s">
        <v>84</v>
      </c>
      <c r="AW1245" s="14" t="s">
        <v>30</v>
      </c>
      <c r="AX1245" s="14" t="s">
        <v>74</v>
      </c>
      <c r="AY1245" s="253" t="s">
        <v>148</v>
      </c>
    </row>
    <row r="1246" s="14" customFormat="1">
      <c r="A1246" s="14"/>
      <c r="B1246" s="243"/>
      <c r="C1246" s="244"/>
      <c r="D1246" s="234" t="s">
        <v>156</v>
      </c>
      <c r="E1246" s="245" t="s">
        <v>1</v>
      </c>
      <c r="F1246" s="246" t="s">
        <v>1218</v>
      </c>
      <c r="G1246" s="244"/>
      <c r="H1246" s="247">
        <v>16.550000000000001</v>
      </c>
      <c r="I1246" s="248"/>
      <c r="J1246" s="244"/>
      <c r="K1246" s="244"/>
      <c r="L1246" s="249"/>
      <c r="M1246" s="250"/>
      <c r="N1246" s="251"/>
      <c r="O1246" s="251"/>
      <c r="P1246" s="251"/>
      <c r="Q1246" s="251"/>
      <c r="R1246" s="251"/>
      <c r="S1246" s="251"/>
      <c r="T1246" s="252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53" t="s">
        <v>156</v>
      </c>
      <c r="AU1246" s="253" t="s">
        <v>84</v>
      </c>
      <c r="AV1246" s="14" t="s">
        <v>84</v>
      </c>
      <c r="AW1246" s="14" t="s">
        <v>30</v>
      </c>
      <c r="AX1246" s="14" t="s">
        <v>74</v>
      </c>
      <c r="AY1246" s="253" t="s">
        <v>148</v>
      </c>
    </row>
    <row r="1247" s="14" customFormat="1">
      <c r="A1247" s="14"/>
      <c r="B1247" s="243"/>
      <c r="C1247" s="244"/>
      <c r="D1247" s="234" t="s">
        <v>156</v>
      </c>
      <c r="E1247" s="245" t="s">
        <v>1</v>
      </c>
      <c r="F1247" s="246" t="s">
        <v>1219</v>
      </c>
      <c r="G1247" s="244"/>
      <c r="H1247" s="247">
        <v>25.449999999999999</v>
      </c>
      <c r="I1247" s="248"/>
      <c r="J1247" s="244"/>
      <c r="K1247" s="244"/>
      <c r="L1247" s="249"/>
      <c r="M1247" s="250"/>
      <c r="N1247" s="251"/>
      <c r="O1247" s="251"/>
      <c r="P1247" s="251"/>
      <c r="Q1247" s="251"/>
      <c r="R1247" s="251"/>
      <c r="S1247" s="251"/>
      <c r="T1247" s="252"/>
      <c r="U1247" s="14"/>
      <c r="V1247" s="14"/>
      <c r="W1247" s="14"/>
      <c r="X1247" s="14"/>
      <c r="Y1247" s="14"/>
      <c r="Z1247" s="14"/>
      <c r="AA1247" s="14"/>
      <c r="AB1247" s="14"/>
      <c r="AC1247" s="14"/>
      <c r="AD1247" s="14"/>
      <c r="AE1247" s="14"/>
      <c r="AT1247" s="253" t="s">
        <v>156</v>
      </c>
      <c r="AU1247" s="253" t="s">
        <v>84</v>
      </c>
      <c r="AV1247" s="14" t="s">
        <v>84</v>
      </c>
      <c r="AW1247" s="14" t="s">
        <v>30</v>
      </c>
      <c r="AX1247" s="14" t="s">
        <v>74</v>
      </c>
      <c r="AY1247" s="253" t="s">
        <v>148</v>
      </c>
    </row>
    <row r="1248" s="14" customFormat="1">
      <c r="A1248" s="14"/>
      <c r="B1248" s="243"/>
      <c r="C1248" s="244"/>
      <c r="D1248" s="234" t="s">
        <v>156</v>
      </c>
      <c r="E1248" s="245" t="s">
        <v>1</v>
      </c>
      <c r="F1248" s="246" t="s">
        <v>1220</v>
      </c>
      <c r="G1248" s="244"/>
      <c r="H1248" s="247">
        <v>9.6500000000000004</v>
      </c>
      <c r="I1248" s="248"/>
      <c r="J1248" s="244"/>
      <c r="K1248" s="244"/>
      <c r="L1248" s="249"/>
      <c r="M1248" s="250"/>
      <c r="N1248" s="251"/>
      <c r="O1248" s="251"/>
      <c r="P1248" s="251"/>
      <c r="Q1248" s="251"/>
      <c r="R1248" s="251"/>
      <c r="S1248" s="251"/>
      <c r="T1248" s="252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53" t="s">
        <v>156</v>
      </c>
      <c r="AU1248" s="253" t="s">
        <v>84</v>
      </c>
      <c r="AV1248" s="14" t="s">
        <v>84</v>
      </c>
      <c r="AW1248" s="14" t="s">
        <v>30</v>
      </c>
      <c r="AX1248" s="14" t="s">
        <v>74</v>
      </c>
      <c r="AY1248" s="253" t="s">
        <v>148</v>
      </c>
    </row>
    <row r="1249" s="15" customFormat="1">
      <c r="A1249" s="15"/>
      <c r="B1249" s="254"/>
      <c r="C1249" s="255"/>
      <c r="D1249" s="234" t="s">
        <v>156</v>
      </c>
      <c r="E1249" s="256" t="s">
        <v>1</v>
      </c>
      <c r="F1249" s="257" t="s">
        <v>1221</v>
      </c>
      <c r="G1249" s="255"/>
      <c r="H1249" s="258">
        <v>164.09999999999999</v>
      </c>
      <c r="I1249" s="259"/>
      <c r="J1249" s="255"/>
      <c r="K1249" s="255"/>
      <c r="L1249" s="260"/>
      <c r="M1249" s="261"/>
      <c r="N1249" s="262"/>
      <c r="O1249" s="262"/>
      <c r="P1249" s="262"/>
      <c r="Q1249" s="262"/>
      <c r="R1249" s="262"/>
      <c r="S1249" s="262"/>
      <c r="T1249" s="263"/>
      <c r="U1249" s="15"/>
      <c r="V1249" s="15"/>
      <c r="W1249" s="15"/>
      <c r="X1249" s="15"/>
      <c r="Y1249" s="15"/>
      <c r="Z1249" s="15"/>
      <c r="AA1249" s="15"/>
      <c r="AB1249" s="15"/>
      <c r="AC1249" s="15"/>
      <c r="AD1249" s="15"/>
      <c r="AE1249" s="15"/>
      <c r="AT1249" s="264" t="s">
        <v>156</v>
      </c>
      <c r="AU1249" s="264" t="s">
        <v>84</v>
      </c>
      <c r="AV1249" s="15" t="s">
        <v>155</v>
      </c>
      <c r="AW1249" s="15" t="s">
        <v>30</v>
      </c>
      <c r="AX1249" s="15" t="s">
        <v>82</v>
      </c>
      <c r="AY1249" s="264" t="s">
        <v>148</v>
      </c>
    </row>
    <row r="1250" s="2" customFormat="1" ht="16.5" customHeight="1">
      <c r="A1250" s="39"/>
      <c r="B1250" s="40"/>
      <c r="C1250" s="219" t="s">
        <v>1222</v>
      </c>
      <c r="D1250" s="219" t="s">
        <v>151</v>
      </c>
      <c r="E1250" s="220" t="s">
        <v>1223</v>
      </c>
      <c r="F1250" s="221" t="s">
        <v>1224</v>
      </c>
      <c r="G1250" s="222" t="s">
        <v>295</v>
      </c>
      <c r="H1250" s="223">
        <v>164.09999999999999</v>
      </c>
      <c r="I1250" s="224"/>
      <c r="J1250" s="225">
        <f>ROUND(I1250*H1250,2)</f>
        <v>0</v>
      </c>
      <c r="K1250" s="221" t="s">
        <v>33</v>
      </c>
      <c r="L1250" s="45"/>
      <c r="M1250" s="226" t="s">
        <v>1</v>
      </c>
      <c r="N1250" s="227" t="s">
        <v>39</v>
      </c>
      <c r="O1250" s="92"/>
      <c r="P1250" s="228">
        <f>O1250*H1250</f>
        <v>0</v>
      </c>
      <c r="Q1250" s="228">
        <v>1.0000000000000001E-05</v>
      </c>
      <c r="R1250" s="228">
        <f>Q1250*H1250</f>
        <v>0.0016410000000000001</v>
      </c>
      <c r="S1250" s="228">
        <v>0</v>
      </c>
      <c r="T1250" s="229">
        <f>S1250*H1250</f>
        <v>0</v>
      </c>
      <c r="U1250" s="39"/>
      <c r="V1250" s="39"/>
      <c r="W1250" s="39"/>
      <c r="X1250" s="39"/>
      <c r="Y1250" s="39"/>
      <c r="Z1250" s="39"/>
      <c r="AA1250" s="39"/>
      <c r="AB1250" s="39"/>
      <c r="AC1250" s="39"/>
      <c r="AD1250" s="39"/>
      <c r="AE1250" s="39"/>
      <c r="AR1250" s="230" t="s">
        <v>218</v>
      </c>
      <c r="AT1250" s="230" t="s">
        <v>151</v>
      </c>
      <c r="AU1250" s="230" t="s">
        <v>84</v>
      </c>
      <c r="AY1250" s="18" t="s">
        <v>148</v>
      </c>
      <c r="BE1250" s="231">
        <f>IF(N1250="základní",J1250,0)</f>
        <v>0</v>
      </c>
      <c r="BF1250" s="231">
        <f>IF(N1250="snížená",J1250,0)</f>
        <v>0</v>
      </c>
      <c r="BG1250" s="231">
        <f>IF(N1250="zákl. přenesená",J1250,0)</f>
        <v>0</v>
      </c>
      <c r="BH1250" s="231">
        <f>IF(N1250="sníž. přenesená",J1250,0)</f>
        <v>0</v>
      </c>
      <c r="BI1250" s="231">
        <f>IF(N1250="nulová",J1250,0)</f>
        <v>0</v>
      </c>
      <c r="BJ1250" s="18" t="s">
        <v>82</v>
      </c>
      <c r="BK1250" s="231">
        <f>ROUND(I1250*H1250,2)</f>
        <v>0</v>
      </c>
      <c r="BL1250" s="18" t="s">
        <v>218</v>
      </c>
      <c r="BM1250" s="230" t="s">
        <v>1225</v>
      </c>
    </row>
    <row r="1251" s="14" customFormat="1">
      <c r="A1251" s="14"/>
      <c r="B1251" s="243"/>
      <c r="C1251" s="244"/>
      <c r="D1251" s="234" t="s">
        <v>156</v>
      </c>
      <c r="E1251" s="245" t="s">
        <v>1</v>
      </c>
      <c r="F1251" s="246" t="s">
        <v>1213</v>
      </c>
      <c r="G1251" s="244"/>
      <c r="H1251" s="247">
        <v>15.85</v>
      </c>
      <c r="I1251" s="248"/>
      <c r="J1251" s="244"/>
      <c r="K1251" s="244"/>
      <c r="L1251" s="249"/>
      <c r="M1251" s="250"/>
      <c r="N1251" s="251"/>
      <c r="O1251" s="251"/>
      <c r="P1251" s="251"/>
      <c r="Q1251" s="251"/>
      <c r="R1251" s="251"/>
      <c r="S1251" s="251"/>
      <c r="T1251" s="252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53" t="s">
        <v>156</v>
      </c>
      <c r="AU1251" s="253" t="s">
        <v>84</v>
      </c>
      <c r="AV1251" s="14" t="s">
        <v>84</v>
      </c>
      <c r="AW1251" s="14" t="s">
        <v>30</v>
      </c>
      <c r="AX1251" s="14" t="s">
        <v>74</v>
      </c>
      <c r="AY1251" s="253" t="s">
        <v>148</v>
      </c>
    </row>
    <row r="1252" s="14" customFormat="1">
      <c r="A1252" s="14"/>
      <c r="B1252" s="243"/>
      <c r="C1252" s="244"/>
      <c r="D1252" s="234" t="s">
        <v>156</v>
      </c>
      <c r="E1252" s="245" t="s">
        <v>1</v>
      </c>
      <c r="F1252" s="246" t="s">
        <v>1214</v>
      </c>
      <c r="G1252" s="244"/>
      <c r="H1252" s="247">
        <v>27.149999999999999</v>
      </c>
      <c r="I1252" s="248"/>
      <c r="J1252" s="244"/>
      <c r="K1252" s="244"/>
      <c r="L1252" s="249"/>
      <c r="M1252" s="250"/>
      <c r="N1252" s="251"/>
      <c r="O1252" s="251"/>
      <c r="P1252" s="251"/>
      <c r="Q1252" s="251"/>
      <c r="R1252" s="251"/>
      <c r="S1252" s="251"/>
      <c r="T1252" s="252"/>
      <c r="U1252" s="14"/>
      <c r="V1252" s="14"/>
      <c r="W1252" s="14"/>
      <c r="X1252" s="14"/>
      <c r="Y1252" s="14"/>
      <c r="Z1252" s="14"/>
      <c r="AA1252" s="14"/>
      <c r="AB1252" s="14"/>
      <c r="AC1252" s="14"/>
      <c r="AD1252" s="14"/>
      <c r="AE1252" s="14"/>
      <c r="AT1252" s="253" t="s">
        <v>156</v>
      </c>
      <c r="AU1252" s="253" t="s">
        <v>84</v>
      </c>
      <c r="AV1252" s="14" t="s">
        <v>84</v>
      </c>
      <c r="AW1252" s="14" t="s">
        <v>30</v>
      </c>
      <c r="AX1252" s="14" t="s">
        <v>74</v>
      </c>
      <c r="AY1252" s="253" t="s">
        <v>148</v>
      </c>
    </row>
    <row r="1253" s="14" customFormat="1">
      <c r="A1253" s="14"/>
      <c r="B1253" s="243"/>
      <c r="C1253" s="244"/>
      <c r="D1253" s="234" t="s">
        <v>156</v>
      </c>
      <c r="E1253" s="245" t="s">
        <v>1</v>
      </c>
      <c r="F1253" s="246" t="s">
        <v>1215</v>
      </c>
      <c r="G1253" s="244"/>
      <c r="H1253" s="247">
        <v>16.550000000000001</v>
      </c>
      <c r="I1253" s="248"/>
      <c r="J1253" s="244"/>
      <c r="K1253" s="244"/>
      <c r="L1253" s="249"/>
      <c r="M1253" s="250"/>
      <c r="N1253" s="251"/>
      <c r="O1253" s="251"/>
      <c r="P1253" s="251"/>
      <c r="Q1253" s="251"/>
      <c r="R1253" s="251"/>
      <c r="S1253" s="251"/>
      <c r="T1253" s="252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253" t="s">
        <v>156</v>
      </c>
      <c r="AU1253" s="253" t="s">
        <v>84</v>
      </c>
      <c r="AV1253" s="14" t="s">
        <v>84</v>
      </c>
      <c r="AW1253" s="14" t="s">
        <v>30</v>
      </c>
      <c r="AX1253" s="14" t="s">
        <v>74</v>
      </c>
      <c r="AY1253" s="253" t="s">
        <v>148</v>
      </c>
    </row>
    <row r="1254" s="14" customFormat="1">
      <c r="A1254" s="14"/>
      <c r="B1254" s="243"/>
      <c r="C1254" s="244"/>
      <c r="D1254" s="234" t="s">
        <v>156</v>
      </c>
      <c r="E1254" s="245" t="s">
        <v>1</v>
      </c>
      <c r="F1254" s="246" t="s">
        <v>1216</v>
      </c>
      <c r="G1254" s="244"/>
      <c r="H1254" s="247">
        <v>25.350000000000001</v>
      </c>
      <c r="I1254" s="248"/>
      <c r="J1254" s="244"/>
      <c r="K1254" s="244"/>
      <c r="L1254" s="249"/>
      <c r="M1254" s="250"/>
      <c r="N1254" s="251"/>
      <c r="O1254" s="251"/>
      <c r="P1254" s="251"/>
      <c r="Q1254" s="251"/>
      <c r="R1254" s="251"/>
      <c r="S1254" s="251"/>
      <c r="T1254" s="252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53" t="s">
        <v>156</v>
      </c>
      <c r="AU1254" s="253" t="s">
        <v>84</v>
      </c>
      <c r="AV1254" s="14" t="s">
        <v>84</v>
      </c>
      <c r="AW1254" s="14" t="s">
        <v>30</v>
      </c>
      <c r="AX1254" s="14" t="s">
        <v>74</v>
      </c>
      <c r="AY1254" s="253" t="s">
        <v>148</v>
      </c>
    </row>
    <row r="1255" s="14" customFormat="1">
      <c r="A1255" s="14"/>
      <c r="B1255" s="243"/>
      <c r="C1255" s="244"/>
      <c r="D1255" s="234" t="s">
        <v>156</v>
      </c>
      <c r="E1255" s="245" t="s">
        <v>1</v>
      </c>
      <c r="F1255" s="246" t="s">
        <v>1217</v>
      </c>
      <c r="G1255" s="244"/>
      <c r="H1255" s="247">
        <v>27.550000000000001</v>
      </c>
      <c r="I1255" s="248"/>
      <c r="J1255" s="244"/>
      <c r="K1255" s="244"/>
      <c r="L1255" s="249"/>
      <c r="M1255" s="250"/>
      <c r="N1255" s="251"/>
      <c r="O1255" s="251"/>
      <c r="P1255" s="251"/>
      <c r="Q1255" s="251"/>
      <c r="R1255" s="251"/>
      <c r="S1255" s="251"/>
      <c r="T1255" s="252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T1255" s="253" t="s">
        <v>156</v>
      </c>
      <c r="AU1255" s="253" t="s">
        <v>84</v>
      </c>
      <c r="AV1255" s="14" t="s">
        <v>84</v>
      </c>
      <c r="AW1255" s="14" t="s">
        <v>30</v>
      </c>
      <c r="AX1255" s="14" t="s">
        <v>74</v>
      </c>
      <c r="AY1255" s="253" t="s">
        <v>148</v>
      </c>
    </row>
    <row r="1256" s="14" customFormat="1">
      <c r="A1256" s="14"/>
      <c r="B1256" s="243"/>
      <c r="C1256" s="244"/>
      <c r="D1256" s="234" t="s">
        <v>156</v>
      </c>
      <c r="E1256" s="245" t="s">
        <v>1</v>
      </c>
      <c r="F1256" s="246" t="s">
        <v>1215</v>
      </c>
      <c r="G1256" s="244"/>
      <c r="H1256" s="247">
        <v>16.550000000000001</v>
      </c>
      <c r="I1256" s="248"/>
      <c r="J1256" s="244"/>
      <c r="K1256" s="244"/>
      <c r="L1256" s="249"/>
      <c r="M1256" s="250"/>
      <c r="N1256" s="251"/>
      <c r="O1256" s="251"/>
      <c r="P1256" s="251"/>
      <c r="Q1256" s="251"/>
      <c r="R1256" s="251"/>
      <c r="S1256" s="251"/>
      <c r="T1256" s="252"/>
      <c r="U1256" s="14"/>
      <c r="V1256" s="14"/>
      <c r="W1256" s="14"/>
      <c r="X1256" s="14"/>
      <c r="Y1256" s="14"/>
      <c r="Z1256" s="14"/>
      <c r="AA1256" s="14"/>
      <c r="AB1256" s="14"/>
      <c r="AC1256" s="14"/>
      <c r="AD1256" s="14"/>
      <c r="AE1256" s="14"/>
      <c r="AT1256" s="253" t="s">
        <v>156</v>
      </c>
      <c r="AU1256" s="253" t="s">
        <v>84</v>
      </c>
      <c r="AV1256" s="14" t="s">
        <v>84</v>
      </c>
      <c r="AW1256" s="14" t="s">
        <v>30</v>
      </c>
      <c r="AX1256" s="14" t="s">
        <v>74</v>
      </c>
      <c r="AY1256" s="253" t="s">
        <v>148</v>
      </c>
    </row>
    <row r="1257" s="14" customFormat="1">
      <c r="A1257" s="14"/>
      <c r="B1257" s="243"/>
      <c r="C1257" s="244"/>
      <c r="D1257" s="234" t="s">
        <v>156</v>
      </c>
      <c r="E1257" s="245" t="s">
        <v>1</v>
      </c>
      <c r="F1257" s="246" t="s">
        <v>1219</v>
      </c>
      <c r="G1257" s="244"/>
      <c r="H1257" s="247">
        <v>25.449999999999999</v>
      </c>
      <c r="I1257" s="248"/>
      <c r="J1257" s="244"/>
      <c r="K1257" s="244"/>
      <c r="L1257" s="249"/>
      <c r="M1257" s="250"/>
      <c r="N1257" s="251"/>
      <c r="O1257" s="251"/>
      <c r="P1257" s="251"/>
      <c r="Q1257" s="251"/>
      <c r="R1257" s="251"/>
      <c r="S1257" s="251"/>
      <c r="T1257" s="252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53" t="s">
        <v>156</v>
      </c>
      <c r="AU1257" s="253" t="s">
        <v>84</v>
      </c>
      <c r="AV1257" s="14" t="s">
        <v>84</v>
      </c>
      <c r="AW1257" s="14" t="s">
        <v>30</v>
      </c>
      <c r="AX1257" s="14" t="s">
        <v>74</v>
      </c>
      <c r="AY1257" s="253" t="s">
        <v>148</v>
      </c>
    </row>
    <row r="1258" s="14" customFormat="1">
      <c r="A1258" s="14"/>
      <c r="B1258" s="243"/>
      <c r="C1258" s="244"/>
      <c r="D1258" s="234" t="s">
        <v>156</v>
      </c>
      <c r="E1258" s="245" t="s">
        <v>1</v>
      </c>
      <c r="F1258" s="246" t="s">
        <v>1220</v>
      </c>
      <c r="G1258" s="244"/>
      <c r="H1258" s="247">
        <v>9.6500000000000004</v>
      </c>
      <c r="I1258" s="248"/>
      <c r="J1258" s="244"/>
      <c r="K1258" s="244"/>
      <c r="L1258" s="249"/>
      <c r="M1258" s="250"/>
      <c r="N1258" s="251"/>
      <c r="O1258" s="251"/>
      <c r="P1258" s="251"/>
      <c r="Q1258" s="251"/>
      <c r="R1258" s="251"/>
      <c r="S1258" s="251"/>
      <c r="T1258" s="252"/>
      <c r="U1258" s="14"/>
      <c r="V1258" s="14"/>
      <c r="W1258" s="14"/>
      <c r="X1258" s="14"/>
      <c r="Y1258" s="14"/>
      <c r="Z1258" s="14"/>
      <c r="AA1258" s="14"/>
      <c r="AB1258" s="14"/>
      <c r="AC1258" s="14"/>
      <c r="AD1258" s="14"/>
      <c r="AE1258" s="14"/>
      <c r="AT1258" s="253" t="s">
        <v>156</v>
      </c>
      <c r="AU1258" s="253" t="s">
        <v>84</v>
      </c>
      <c r="AV1258" s="14" t="s">
        <v>84</v>
      </c>
      <c r="AW1258" s="14" t="s">
        <v>30</v>
      </c>
      <c r="AX1258" s="14" t="s">
        <v>74</v>
      </c>
      <c r="AY1258" s="253" t="s">
        <v>148</v>
      </c>
    </row>
    <row r="1259" s="15" customFormat="1">
      <c r="A1259" s="15"/>
      <c r="B1259" s="254"/>
      <c r="C1259" s="255"/>
      <c r="D1259" s="234" t="s">
        <v>156</v>
      </c>
      <c r="E1259" s="256" t="s">
        <v>1</v>
      </c>
      <c r="F1259" s="257" t="s">
        <v>1221</v>
      </c>
      <c r="G1259" s="255"/>
      <c r="H1259" s="258">
        <v>164.09999999999999</v>
      </c>
      <c r="I1259" s="259"/>
      <c r="J1259" s="255"/>
      <c r="K1259" s="255"/>
      <c r="L1259" s="260"/>
      <c r="M1259" s="261"/>
      <c r="N1259" s="262"/>
      <c r="O1259" s="262"/>
      <c r="P1259" s="262"/>
      <c r="Q1259" s="262"/>
      <c r="R1259" s="262"/>
      <c r="S1259" s="262"/>
      <c r="T1259" s="263"/>
      <c r="U1259" s="15"/>
      <c r="V1259" s="15"/>
      <c r="W1259" s="15"/>
      <c r="X1259" s="15"/>
      <c r="Y1259" s="15"/>
      <c r="Z1259" s="15"/>
      <c r="AA1259" s="15"/>
      <c r="AB1259" s="15"/>
      <c r="AC1259" s="15"/>
      <c r="AD1259" s="15"/>
      <c r="AE1259" s="15"/>
      <c r="AT1259" s="264" t="s">
        <v>156</v>
      </c>
      <c r="AU1259" s="264" t="s">
        <v>84</v>
      </c>
      <c r="AV1259" s="15" t="s">
        <v>155</v>
      </c>
      <c r="AW1259" s="15" t="s">
        <v>30</v>
      </c>
      <c r="AX1259" s="15" t="s">
        <v>82</v>
      </c>
      <c r="AY1259" s="264" t="s">
        <v>148</v>
      </c>
    </row>
    <row r="1260" s="2" customFormat="1" ht="16.5" customHeight="1">
      <c r="A1260" s="39"/>
      <c r="B1260" s="40"/>
      <c r="C1260" s="276" t="s">
        <v>873</v>
      </c>
      <c r="D1260" s="276" t="s">
        <v>183</v>
      </c>
      <c r="E1260" s="277" t="s">
        <v>1226</v>
      </c>
      <c r="F1260" s="278" t="s">
        <v>1227</v>
      </c>
      <c r="G1260" s="279" t="s">
        <v>295</v>
      </c>
      <c r="H1260" s="280">
        <v>167.38200000000001</v>
      </c>
      <c r="I1260" s="281"/>
      <c r="J1260" s="282">
        <f>ROUND(I1260*H1260,2)</f>
        <v>0</v>
      </c>
      <c r="K1260" s="278" t="s">
        <v>33</v>
      </c>
      <c r="L1260" s="283"/>
      <c r="M1260" s="284" t="s">
        <v>1</v>
      </c>
      <c r="N1260" s="285" t="s">
        <v>39</v>
      </c>
      <c r="O1260" s="92"/>
      <c r="P1260" s="228">
        <f>O1260*H1260</f>
        <v>0</v>
      </c>
      <c r="Q1260" s="228">
        <v>0.00027999999999999998</v>
      </c>
      <c r="R1260" s="228">
        <f>Q1260*H1260</f>
        <v>0.046866959999999999</v>
      </c>
      <c r="S1260" s="228">
        <v>0</v>
      </c>
      <c r="T1260" s="229">
        <f>S1260*H1260</f>
        <v>0</v>
      </c>
      <c r="U1260" s="39"/>
      <c r="V1260" s="39"/>
      <c r="W1260" s="39"/>
      <c r="X1260" s="39"/>
      <c r="Y1260" s="39"/>
      <c r="Z1260" s="39"/>
      <c r="AA1260" s="39"/>
      <c r="AB1260" s="39"/>
      <c r="AC1260" s="39"/>
      <c r="AD1260" s="39"/>
      <c r="AE1260" s="39"/>
      <c r="AR1260" s="230" t="s">
        <v>280</v>
      </c>
      <c r="AT1260" s="230" t="s">
        <v>183</v>
      </c>
      <c r="AU1260" s="230" t="s">
        <v>84</v>
      </c>
      <c r="AY1260" s="18" t="s">
        <v>148</v>
      </c>
      <c r="BE1260" s="231">
        <f>IF(N1260="základní",J1260,0)</f>
        <v>0</v>
      </c>
      <c r="BF1260" s="231">
        <f>IF(N1260="snížená",J1260,0)</f>
        <v>0</v>
      </c>
      <c r="BG1260" s="231">
        <f>IF(N1260="zákl. přenesená",J1260,0)</f>
        <v>0</v>
      </c>
      <c r="BH1260" s="231">
        <f>IF(N1260="sníž. přenesená",J1260,0)</f>
        <v>0</v>
      </c>
      <c r="BI1260" s="231">
        <f>IF(N1260="nulová",J1260,0)</f>
        <v>0</v>
      </c>
      <c r="BJ1260" s="18" t="s">
        <v>82</v>
      </c>
      <c r="BK1260" s="231">
        <f>ROUND(I1260*H1260,2)</f>
        <v>0</v>
      </c>
      <c r="BL1260" s="18" t="s">
        <v>218</v>
      </c>
      <c r="BM1260" s="230" t="s">
        <v>1228</v>
      </c>
    </row>
    <row r="1261" s="14" customFormat="1">
      <c r="A1261" s="14"/>
      <c r="B1261" s="243"/>
      <c r="C1261" s="244"/>
      <c r="D1261" s="234" t="s">
        <v>156</v>
      </c>
      <c r="E1261" s="244"/>
      <c r="F1261" s="246" t="s">
        <v>1229</v>
      </c>
      <c r="G1261" s="244"/>
      <c r="H1261" s="247">
        <v>167.38200000000001</v>
      </c>
      <c r="I1261" s="248"/>
      <c r="J1261" s="244"/>
      <c r="K1261" s="244"/>
      <c r="L1261" s="249"/>
      <c r="M1261" s="250"/>
      <c r="N1261" s="251"/>
      <c r="O1261" s="251"/>
      <c r="P1261" s="251"/>
      <c r="Q1261" s="251"/>
      <c r="R1261" s="251"/>
      <c r="S1261" s="251"/>
      <c r="T1261" s="252"/>
      <c r="U1261" s="14"/>
      <c r="V1261" s="14"/>
      <c r="W1261" s="14"/>
      <c r="X1261" s="14"/>
      <c r="Y1261" s="14"/>
      <c r="Z1261" s="14"/>
      <c r="AA1261" s="14"/>
      <c r="AB1261" s="14"/>
      <c r="AC1261" s="14"/>
      <c r="AD1261" s="14"/>
      <c r="AE1261" s="14"/>
      <c r="AT1261" s="253" t="s">
        <v>156</v>
      </c>
      <c r="AU1261" s="253" t="s">
        <v>84</v>
      </c>
      <c r="AV1261" s="14" t="s">
        <v>84</v>
      </c>
      <c r="AW1261" s="14" t="s">
        <v>4</v>
      </c>
      <c r="AX1261" s="14" t="s">
        <v>82</v>
      </c>
      <c r="AY1261" s="253" t="s">
        <v>148</v>
      </c>
    </row>
    <row r="1262" s="2" customFormat="1" ht="16.5" customHeight="1">
      <c r="A1262" s="39"/>
      <c r="B1262" s="40"/>
      <c r="C1262" s="219" t="s">
        <v>1230</v>
      </c>
      <c r="D1262" s="219" t="s">
        <v>151</v>
      </c>
      <c r="E1262" s="220" t="s">
        <v>1231</v>
      </c>
      <c r="F1262" s="221" t="s">
        <v>1232</v>
      </c>
      <c r="G1262" s="222" t="s">
        <v>154</v>
      </c>
      <c r="H1262" s="223">
        <v>31.809999999999999</v>
      </c>
      <c r="I1262" s="224"/>
      <c r="J1262" s="225">
        <f>ROUND(I1262*H1262,2)</f>
        <v>0</v>
      </c>
      <c r="K1262" s="221" t="s">
        <v>33</v>
      </c>
      <c r="L1262" s="45"/>
      <c r="M1262" s="226" t="s">
        <v>1</v>
      </c>
      <c r="N1262" s="227" t="s">
        <v>39</v>
      </c>
      <c r="O1262" s="92"/>
      <c r="P1262" s="228">
        <f>O1262*H1262</f>
        <v>0</v>
      </c>
      <c r="Q1262" s="228">
        <v>0</v>
      </c>
      <c r="R1262" s="228">
        <f>Q1262*H1262</f>
        <v>0</v>
      </c>
      <c r="S1262" s="228">
        <v>0</v>
      </c>
      <c r="T1262" s="229">
        <f>S1262*H1262</f>
        <v>0</v>
      </c>
      <c r="U1262" s="39"/>
      <c r="V1262" s="39"/>
      <c r="W1262" s="39"/>
      <c r="X1262" s="39"/>
      <c r="Y1262" s="39"/>
      <c r="Z1262" s="39"/>
      <c r="AA1262" s="39"/>
      <c r="AB1262" s="39"/>
      <c r="AC1262" s="39"/>
      <c r="AD1262" s="39"/>
      <c r="AE1262" s="39"/>
      <c r="AR1262" s="230" t="s">
        <v>218</v>
      </c>
      <c r="AT1262" s="230" t="s">
        <v>151</v>
      </c>
      <c r="AU1262" s="230" t="s">
        <v>84</v>
      </c>
      <c r="AY1262" s="18" t="s">
        <v>148</v>
      </c>
      <c r="BE1262" s="231">
        <f>IF(N1262="základní",J1262,0)</f>
        <v>0</v>
      </c>
      <c r="BF1262" s="231">
        <f>IF(N1262="snížená",J1262,0)</f>
        <v>0</v>
      </c>
      <c r="BG1262" s="231">
        <f>IF(N1262="zákl. přenesená",J1262,0)</f>
        <v>0</v>
      </c>
      <c r="BH1262" s="231">
        <f>IF(N1262="sníž. přenesená",J1262,0)</f>
        <v>0</v>
      </c>
      <c r="BI1262" s="231">
        <f>IF(N1262="nulová",J1262,0)</f>
        <v>0</v>
      </c>
      <c r="BJ1262" s="18" t="s">
        <v>82</v>
      </c>
      <c r="BK1262" s="231">
        <f>ROUND(I1262*H1262,2)</f>
        <v>0</v>
      </c>
      <c r="BL1262" s="18" t="s">
        <v>218</v>
      </c>
      <c r="BM1262" s="230" t="s">
        <v>1233</v>
      </c>
    </row>
    <row r="1263" s="13" customFormat="1">
      <c r="A1263" s="13"/>
      <c r="B1263" s="232"/>
      <c r="C1263" s="233"/>
      <c r="D1263" s="234" t="s">
        <v>156</v>
      </c>
      <c r="E1263" s="235" t="s">
        <v>1</v>
      </c>
      <c r="F1263" s="236" t="s">
        <v>1234</v>
      </c>
      <c r="G1263" s="233"/>
      <c r="H1263" s="235" t="s">
        <v>1</v>
      </c>
      <c r="I1263" s="237"/>
      <c r="J1263" s="233"/>
      <c r="K1263" s="233"/>
      <c r="L1263" s="238"/>
      <c r="M1263" s="239"/>
      <c r="N1263" s="240"/>
      <c r="O1263" s="240"/>
      <c r="P1263" s="240"/>
      <c r="Q1263" s="240"/>
      <c r="R1263" s="240"/>
      <c r="S1263" s="240"/>
      <c r="T1263" s="241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42" t="s">
        <v>156</v>
      </c>
      <c r="AU1263" s="242" t="s">
        <v>84</v>
      </c>
      <c r="AV1263" s="13" t="s">
        <v>82</v>
      </c>
      <c r="AW1263" s="13" t="s">
        <v>30</v>
      </c>
      <c r="AX1263" s="13" t="s">
        <v>74</v>
      </c>
      <c r="AY1263" s="242" t="s">
        <v>148</v>
      </c>
    </row>
    <row r="1264" s="14" customFormat="1">
      <c r="A1264" s="14"/>
      <c r="B1264" s="243"/>
      <c r="C1264" s="244"/>
      <c r="D1264" s="234" t="s">
        <v>156</v>
      </c>
      <c r="E1264" s="245" t="s">
        <v>1</v>
      </c>
      <c r="F1264" s="246" t="s">
        <v>1195</v>
      </c>
      <c r="G1264" s="244"/>
      <c r="H1264" s="247">
        <v>15.4</v>
      </c>
      <c r="I1264" s="248"/>
      <c r="J1264" s="244"/>
      <c r="K1264" s="244"/>
      <c r="L1264" s="249"/>
      <c r="M1264" s="250"/>
      <c r="N1264" s="251"/>
      <c r="O1264" s="251"/>
      <c r="P1264" s="251"/>
      <c r="Q1264" s="251"/>
      <c r="R1264" s="251"/>
      <c r="S1264" s="251"/>
      <c r="T1264" s="252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53" t="s">
        <v>156</v>
      </c>
      <c r="AU1264" s="253" t="s">
        <v>84</v>
      </c>
      <c r="AV1264" s="14" t="s">
        <v>84</v>
      </c>
      <c r="AW1264" s="14" t="s">
        <v>30</v>
      </c>
      <c r="AX1264" s="14" t="s">
        <v>74</v>
      </c>
      <c r="AY1264" s="253" t="s">
        <v>148</v>
      </c>
    </row>
    <row r="1265" s="14" customFormat="1">
      <c r="A1265" s="14"/>
      <c r="B1265" s="243"/>
      <c r="C1265" s="244"/>
      <c r="D1265" s="234" t="s">
        <v>156</v>
      </c>
      <c r="E1265" s="245" t="s">
        <v>1</v>
      </c>
      <c r="F1265" s="246" t="s">
        <v>1196</v>
      </c>
      <c r="G1265" s="244"/>
      <c r="H1265" s="247">
        <v>16.41</v>
      </c>
      <c r="I1265" s="248"/>
      <c r="J1265" s="244"/>
      <c r="K1265" s="244"/>
      <c r="L1265" s="249"/>
      <c r="M1265" s="250"/>
      <c r="N1265" s="251"/>
      <c r="O1265" s="251"/>
      <c r="P1265" s="251"/>
      <c r="Q1265" s="251"/>
      <c r="R1265" s="251"/>
      <c r="S1265" s="251"/>
      <c r="T1265" s="252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53" t="s">
        <v>156</v>
      </c>
      <c r="AU1265" s="253" t="s">
        <v>84</v>
      </c>
      <c r="AV1265" s="14" t="s">
        <v>84</v>
      </c>
      <c r="AW1265" s="14" t="s">
        <v>30</v>
      </c>
      <c r="AX1265" s="14" t="s">
        <v>74</v>
      </c>
      <c r="AY1265" s="253" t="s">
        <v>148</v>
      </c>
    </row>
    <row r="1266" s="15" customFormat="1">
      <c r="A1266" s="15"/>
      <c r="B1266" s="254"/>
      <c r="C1266" s="255"/>
      <c r="D1266" s="234" t="s">
        <v>156</v>
      </c>
      <c r="E1266" s="256" t="s">
        <v>1</v>
      </c>
      <c r="F1266" s="257" t="s">
        <v>162</v>
      </c>
      <c r="G1266" s="255"/>
      <c r="H1266" s="258">
        <v>31.810000000000002</v>
      </c>
      <c r="I1266" s="259"/>
      <c r="J1266" s="255"/>
      <c r="K1266" s="255"/>
      <c r="L1266" s="260"/>
      <c r="M1266" s="261"/>
      <c r="N1266" s="262"/>
      <c r="O1266" s="262"/>
      <c r="P1266" s="262"/>
      <c r="Q1266" s="262"/>
      <c r="R1266" s="262"/>
      <c r="S1266" s="262"/>
      <c r="T1266" s="263"/>
      <c r="U1266" s="15"/>
      <c r="V1266" s="15"/>
      <c r="W1266" s="15"/>
      <c r="X1266" s="15"/>
      <c r="Y1266" s="15"/>
      <c r="Z1266" s="15"/>
      <c r="AA1266" s="15"/>
      <c r="AB1266" s="15"/>
      <c r="AC1266" s="15"/>
      <c r="AD1266" s="15"/>
      <c r="AE1266" s="15"/>
      <c r="AT1266" s="264" t="s">
        <v>156</v>
      </c>
      <c r="AU1266" s="264" t="s">
        <v>84</v>
      </c>
      <c r="AV1266" s="15" t="s">
        <v>155</v>
      </c>
      <c r="AW1266" s="15" t="s">
        <v>30</v>
      </c>
      <c r="AX1266" s="15" t="s">
        <v>82</v>
      </c>
      <c r="AY1266" s="264" t="s">
        <v>148</v>
      </c>
    </row>
    <row r="1267" s="12" customFormat="1" ht="22.8" customHeight="1">
      <c r="A1267" s="12"/>
      <c r="B1267" s="203"/>
      <c r="C1267" s="204"/>
      <c r="D1267" s="205" t="s">
        <v>73</v>
      </c>
      <c r="E1267" s="217" t="s">
        <v>1235</v>
      </c>
      <c r="F1267" s="217" t="s">
        <v>1236</v>
      </c>
      <c r="G1267" s="204"/>
      <c r="H1267" s="204"/>
      <c r="I1267" s="207"/>
      <c r="J1267" s="218">
        <f>BK1267</f>
        <v>0</v>
      </c>
      <c r="K1267" s="204"/>
      <c r="L1267" s="209"/>
      <c r="M1267" s="210"/>
      <c r="N1267" s="211"/>
      <c r="O1267" s="211"/>
      <c r="P1267" s="212">
        <f>SUM(P1268:P1370)</f>
        <v>0</v>
      </c>
      <c r="Q1267" s="211"/>
      <c r="R1267" s="212">
        <f>SUM(R1268:R1370)</f>
        <v>10.524051494385999</v>
      </c>
      <c r="S1267" s="211"/>
      <c r="T1267" s="213">
        <f>SUM(T1268:T1370)</f>
        <v>0</v>
      </c>
      <c r="U1267" s="12"/>
      <c r="V1267" s="12"/>
      <c r="W1267" s="12"/>
      <c r="X1267" s="12"/>
      <c r="Y1267" s="12"/>
      <c r="Z1267" s="12"/>
      <c r="AA1267" s="12"/>
      <c r="AB1267" s="12"/>
      <c r="AC1267" s="12"/>
      <c r="AD1267" s="12"/>
      <c r="AE1267" s="12"/>
      <c r="AR1267" s="214" t="s">
        <v>84</v>
      </c>
      <c r="AT1267" s="215" t="s">
        <v>73</v>
      </c>
      <c r="AU1267" s="215" t="s">
        <v>82</v>
      </c>
      <c r="AY1267" s="214" t="s">
        <v>148</v>
      </c>
      <c r="BK1267" s="216">
        <f>SUM(BK1268:BK1370)</f>
        <v>0</v>
      </c>
    </row>
    <row r="1268" s="2" customFormat="1" ht="16.5" customHeight="1">
      <c r="A1268" s="39"/>
      <c r="B1268" s="40"/>
      <c r="C1268" s="219" t="s">
        <v>876</v>
      </c>
      <c r="D1268" s="219" t="s">
        <v>151</v>
      </c>
      <c r="E1268" s="220" t="s">
        <v>1237</v>
      </c>
      <c r="F1268" s="221" t="s">
        <v>1238</v>
      </c>
      <c r="G1268" s="222" t="s">
        <v>154</v>
      </c>
      <c r="H1268" s="223">
        <v>459.92700000000002</v>
      </c>
      <c r="I1268" s="224"/>
      <c r="J1268" s="225">
        <f>ROUND(I1268*H1268,2)</f>
        <v>0</v>
      </c>
      <c r="K1268" s="221" t="s">
        <v>33</v>
      </c>
      <c r="L1268" s="45"/>
      <c r="M1268" s="226" t="s">
        <v>1</v>
      </c>
      <c r="N1268" s="227" t="s">
        <v>39</v>
      </c>
      <c r="O1268" s="92"/>
      <c r="P1268" s="228">
        <f>O1268*H1268</f>
        <v>0</v>
      </c>
      <c r="Q1268" s="228">
        <v>0.00029999999999999997</v>
      </c>
      <c r="R1268" s="228">
        <f>Q1268*H1268</f>
        <v>0.13797809999999999</v>
      </c>
      <c r="S1268" s="228">
        <v>0</v>
      </c>
      <c r="T1268" s="229">
        <f>S1268*H1268</f>
        <v>0</v>
      </c>
      <c r="U1268" s="39"/>
      <c r="V1268" s="39"/>
      <c r="W1268" s="39"/>
      <c r="X1268" s="39"/>
      <c r="Y1268" s="39"/>
      <c r="Z1268" s="39"/>
      <c r="AA1268" s="39"/>
      <c r="AB1268" s="39"/>
      <c r="AC1268" s="39"/>
      <c r="AD1268" s="39"/>
      <c r="AE1268" s="39"/>
      <c r="AR1268" s="230" t="s">
        <v>218</v>
      </c>
      <c r="AT1268" s="230" t="s">
        <v>151</v>
      </c>
      <c r="AU1268" s="230" t="s">
        <v>84</v>
      </c>
      <c r="AY1268" s="18" t="s">
        <v>148</v>
      </c>
      <c r="BE1268" s="231">
        <f>IF(N1268="základní",J1268,0)</f>
        <v>0</v>
      </c>
      <c r="BF1268" s="231">
        <f>IF(N1268="snížená",J1268,0)</f>
        <v>0</v>
      </c>
      <c r="BG1268" s="231">
        <f>IF(N1268="zákl. přenesená",J1268,0)</f>
        <v>0</v>
      </c>
      <c r="BH1268" s="231">
        <f>IF(N1268="sníž. přenesená",J1268,0)</f>
        <v>0</v>
      </c>
      <c r="BI1268" s="231">
        <f>IF(N1268="nulová",J1268,0)</f>
        <v>0</v>
      </c>
      <c r="BJ1268" s="18" t="s">
        <v>82</v>
      </c>
      <c r="BK1268" s="231">
        <f>ROUND(I1268*H1268,2)</f>
        <v>0</v>
      </c>
      <c r="BL1268" s="18" t="s">
        <v>218</v>
      </c>
      <c r="BM1268" s="230" t="s">
        <v>1239</v>
      </c>
    </row>
    <row r="1269" s="2" customFormat="1" ht="16.5" customHeight="1">
      <c r="A1269" s="39"/>
      <c r="B1269" s="40"/>
      <c r="C1269" s="219" t="s">
        <v>1240</v>
      </c>
      <c r="D1269" s="219" t="s">
        <v>151</v>
      </c>
      <c r="E1269" s="220" t="s">
        <v>1241</v>
      </c>
      <c r="F1269" s="221" t="s">
        <v>1242</v>
      </c>
      <c r="G1269" s="222" t="s">
        <v>154</v>
      </c>
      <c r="H1269" s="223">
        <v>245.87600000000001</v>
      </c>
      <c r="I1269" s="224"/>
      <c r="J1269" s="225">
        <f>ROUND(I1269*H1269,2)</f>
        <v>0</v>
      </c>
      <c r="K1269" s="221" t="s">
        <v>33</v>
      </c>
      <c r="L1269" s="45"/>
      <c r="M1269" s="226" t="s">
        <v>1</v>
      </c>
      <c r="N1269" s="227" t="s">
        <v>39</v>
      </c>
      <c r="O1269" s="92"/>
      <c r="P1269" s="228">
        <f>O1269*H1269</f>
        <v>0</v>
      </c>
      <c r="Q1269" s="228">
        <v>0.0044999999999999997</v>
      </c>
      <c r="R1269" s="228">
        <f>Q1269*H1269</f>
        <v>1.1064419999999999</v>
      </c>
      <c r="S1269" s="228">
        <v>0</v>
      </c>
      <c r="T1269" s="229">
        <f>S1269*H1269</f>
        <v>0</v>
      </c>
      <c r="U1269" s="39"/>
      <c r="V1269" s="39"/>
      <c r="W1269" s="39"/>
      <c r="X1269" s="39"/>
      <c r="Y1269" s="39"/>
      <c r="Z1269" s="39"/>
      <c r="AA1269" s="39"/>
      <c r="AB1269" s="39"/>
      <c r="AC1269" s="39"/>
      <c r="AD1269" s="39"/>
      <c r="AE1269" s="39"/>
      <c r="AR1269" s="230" t="s">
        <v>218</v>
      </c>
      <c r="AT1269" s="230" t="s">
        <v>151</v>
      </c>
      <c r="AU1269" s="230" t="s">
        <v>84</v>
      </c>
      <c r="AY1269" s="18" t="s">
        <v>148</v>
      </c>
      <c r="BE1269" s="231">
        <f>IF(N1269="základní",J1269,0)</f>
        <v>0</v>
      </c>
      <c r="BF1269" s="231">
        <f>IF(N1269="snížená",J1269,0)</f>
        <v>0</v>
      </c>
      <c r="BG1269" s="231">
        <f>IF(N1269="zákl. přenesená",J1269,0)</f>
        <v>0</v>
      </c>
      <c r="BH1269" s="231">
        <f>IF(N1269="sníž. přenesená",J1269,0)</f>
        <v>0</v>
      </c>
      <c r="BI1269" s="231">
        <f>IF(N1269="nulová",J1269,0)</f>
        <v>0</v>
      </c>
      <c r="BJ1269" s="18" t="s">
        <v>82</v>
      </c>
      <c r="BK1269" s="231">
        <f>ROUND(I1269*H1269,2)</f>
        <v>0</v>
      </c>
      <c r="BL1269" s="18" t="s">
        <v>218</v>
      </c>
      <c r="BM1269" s="230" t="s">
        <v>1243</v>
      </c>
    </row>
    <row r="1270" s="13" customFormat="1">
      <c r="A1270" s="13"/>
      <c r="B1270" s="232"/>
      <c r="C1270" s="233"/>
      <c r="D1270" s="234" t="s">
        <v>156</v>
      </c>
      <c r="E1270" s="235" t="s">
        <v>1</v>
      </c>
      <c r="F1270" s="236" t="s">
        <v>1244</v>
      </c>
      <c r="G1270" s="233"/>
      <c r="H1270" s="235" t="s">
        <v>1</v>
      </c>
      <c r="I1270" s="237"/>
      <c r="J1270" s="233"/>
      <c r="K1270" s="233"/>
      <c r="L1270" s="238"/>
      <c r="M1270" s="239"/>
      <c r="N1270" s="240"/>
      <c r="O1270" s="240"/>
      <c r="P1270" s="240"/>
      <c r="Q1270" s="240"/>
      <c r="R1270" s="240"/>
      <c r="S1270" s="240"/>
      <c r="T1270" s="241"/>
      <c r="U1270" s="13"/>
      <c r="V1270" s="13"/>
      <c r="W1270" s="13"/>
      <c r="X1270" s="13"/>
      <c r="Y1270" s="13"/>
      <c r="Z1270" s="13"/>
      <c r="AA1270" s="13"/>
      <c r="AB1270" s="13"/>
      <c r="AC1270" s="13"/>
      <c r="AD1270" s="13"/>
      <c r="AE1270" s="13"/>
      <c r="AT1270" s="242" t="s">
        <v>156</v>
      </c>
      <c r="AU1270" s="242" t="s">
        <v>84</v>
      </c>
      <c r="AV1270" s="13" t="s">
        <v>82</v>
      </c>
      <c r="AW1270" s="13" t="s">
        <v>30</v>
      </c>
      <c r="AX1270" s="13" t="s">
        <v>74</v>
      </c>
      <c r="AY1270" s="242" t="s">
        <v>148</v>
      </c>
    </row>
    <row r="1271" s="14" customFormat="1">
      <c r="A1271" s="14"/>
      <c r="B1271" s="243"/>
      <c r="C1271" s="244"/>
      <c r="D1271" s="234" t="s">
        <v>156</v>
      </c>
      <c r="E1271" s="245" t="s">
        <v>1</v>
      </c>
      <c r="F1271" s="246" t="s">
        <v>1245</v>
      </c>
      <c r="G1271" s="244"/>
      <c r="H1271" s="247">
        <v>10.202999999999999</v>
      </c>
      <c r="I1271" s="248"/>
      <c r="J1271" s="244"/>
      <c r="K1271" s="244"/>
      <c r="L1271" s="249"/>
      <c r="M1271" s="250"/>
      <c r="N1271" s="251"/>
      <c r="O1271" s="251"/>
      <c r="P1271" s="251"/>
      <c r="Q1271" s="251"/>
      <c r="R1271" s="251"/>
      <c r="S1271" s="251"/>
      <c r="T1271" s="252"/>
      <c r="U1271" s="14"/>
      <c r="V1271" s="14"/>
      <c r="W1271" s="14"/>
      <c r="X1271" s="14"/>
      <c r="Y1271" s="14"/>
      <c r="Z1271" s="14"/>
      <c r="AA1271" s="14"/>
      <c r="AB1271" s="14"/>
      <c r="AC1271" s="14"/>
      <c r="AD1271" s="14"/>
      <c r="AE1271" s="14"/>
      <c r="AT1271" s="253" t="s">
        <v>156</v>
      </c>
      <c r="AU1271" s="253" t="s">
        <v>84</v>
      </c>
      <c r="AV1271" s="14" t="s">
        <v>84</v>
      </c>
      <c r="AW1271" s="14" t="s">
        <v>30</v>
      </c>
      <c r="AX1271" s="14" t="s">
        <v>74</v>
      </c>
      <c r="AY1271" s="253" t="s">
        <v>148</v>
      </c>
    </row>
    <row r="1272" s="14" customFormat="1">
      <c r="A1272" s="14"/>
      <c r="B1272" s="243"/>
      <c r="C1272" s="244"/>
      <c r="D1272" s="234" t="s">
        <v>156</v>
      </c>
      <c r="E1272" s="245" t="s">
        <v>1</v>
      </c>
      <c r="F1272" s="246" t="s">
        <v>1246</v>
      </c>
      <c r="G1272" s="244"/>
      <c r="H1272" s="247">
        <v>22.128</v>
      </c>
      <c r="I1272" s="248"/>
      <c r="J1272" s="244"/>
      <c r="K1272" s="244"/>
      <c r="L1272" s="249"/>
      <c r="M1272" s="250"/>
      <c r="N1272" s="251"/>
      <c r="O1272" s="251"/>
      <c r="P1272" s="251"/>
      <c r="Q1272" s="251"/>
      <c r="R1272" s="251"/>
      <c r="S1272" s="251"/>
      <c r="T1272" s="252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53" t="s">
        <v>156</v>
      </c>
      <c r="AU1272" s="253" t="s">
        <v>84</v>
      </c>
      <c r="AV1272" s="14" t="s">
        <v>84</v>
      </c>
      <c r="AW1272" s="14" t="s">
        <v>30</v>
      </c>
      <c r="AX1272" s="14" t="s">
        <v>74</v>
      </c>
      <c r="AY1272" s="253" t="s">
        <v>148</v>
      </c>
    </row>
    <row r="1273" s="14" customFormat="1">
      <c r="A1273" s="14"/>
      <c r="B1273" s="243"/>
      <c r="C1273" s="244"/>
      <c r="D1273" s="234" t="s">
        <v>156</v>
      </c>
      <c r="E1273" s="245" t="s">
        <v>1</v>
      </c>
      <c r="F1273" s="246" t="s">
        <v>1247</v>
      </c>
      <c r="G1273" s="244"/>
      <c r="H1273" s="247">
        <v>-4.8579999999999997</v>
      </c>
      <c r="I1273" s="248"/>
      <c r="J1273" s="244"/>
      <c r="K1273" s="244"/>
      <c r="L1273" s="249"/>
      <c r="M1273" s="250"/>
      <c r="N1273" s="251"/>
      <c r="O1273" s="251"/>
      <c r="P1273" s="251"/>
      <c r="Q1273" s="251"/>
      <c r="R1273" s="251"/>
      <c r="S1273" s="251"/>
      <c r="T1273" s="252"/>
      <c r="U1273" s="14"/>
      <c r="V1273" s="14"/>
      <c r="W1273" s="14"/>
      <c r="X1273" s="14"/>
      <c r="Y1273" s="14"/>
      <c r="Z1273" s="14"/>
      <c r="AA1273" s="14"/>
      <c r="AB1273" s="14"/>
      <c r="AC1273" s="14"/>
      <c r="AD1273" s="14"/>
      <c r="AE1273" s="14"/>
      <c r="AT1273" s="253" t="s">
        <v>156</v>
      </c>
      <c r="AU1273" s="253" t="s">
        <v>84</v>
      </c>
      <c r="AV1273" s="14" t="s">
        <v>84</v>
      </c>
      <c r="AW1273" s="14" t="s">
        <v>30</v>
      </c>
      <c r="AX1273" s="14" t="s">
        <v>74</v>
      </c>
      <c r="AY1273" s="253" t="s">
        <v>148</v>
      </c>
    </row>
    <row r="1274" s="14" customFormat="1">
      <c r="A1274" s="14"/>
      <c r="B1274" s="243"/>
      <c r="C1274" s="244"/>
      <c r="D1274" s="234" t="s">
        <v>156</v>
      </c>
      <c r="E1274" s="245" t="s">
        <v>1</v>
      </c>
      <c r="F1274" s="246" t="s">
        <v>1248</v>
      </c>
      <c r="G1274" s="244"/>
      <c r="H1274" s="247">
        <v>20.989999999999998</v>
      </c>
      <c r="I1274" s="248"/>
      <c r="J1274" s="244"/>
      <c r="K1274" s="244"/>
      <c r="L1274" s="249"/>
      <c r="M1274" s="250"/>
      <c r="N1274" s="251"/>
      <c r="O1274" s="251"/>
      <c r="P1274" s="251"/>
      <c r="Q1274" s="251"/>
      <c r="R1274" s="251"/>
      <c r="S1274" s="251"/>
      <c r="T1274" s="252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253" t="s">
        <v>156</v>
      </c>
      <c r="AU1274" s="253" t="s">
        <v>84</v>
      </c>
      <c r="AV1274" s="14" t="s">
        <v>84</v>
      </c>
      <c r="AW1274" s="14" t="s">
        <v>30</v>
      </c>
      <c r="AX1274" s="14" t="s">
        <v>74</v>
      </c>
      <c r="AY1274" s="253" t="s">
        <v>148</v>
      </c>
    </row>
    <row r="1275" s="14" customFormat="1">
      <c r="A1275" s="14"/>
      <c r="B1275" s="243"/>
      <c r="C1275" s="244"/>
      <c r="D1275" s="234" t="s">
        <v>156</v>
      </c>
      <c r="E1275" s="245" t="s">
        <v>1</v>
      </c>
      <c r="F1275" s="246" t="s">
        <v>1249</v>
      </c>
      <c r="G1275" s="244"/>
      <c r="H1275" s="247">
        <v>9.6869999999999994</v>
      </c>
      <c r="I1275" s="248"/>
      <c r="J1275" s="244"/>
      <c r="K1275" s="244"/>
      <c r="L1275" s="249"/>
      <c r="M1275" s="250"/>
      <c r="N1275" s="251"/>
      <c r="O1275" s="251"/>
      <c r="P1275" s="251"/>
      <c r="Q1275" s="251"/>
      <c r="R1275" s="251"/>
      <c r="S1275" s="251"/>
      <c r="T1275" s="252"/>
      <c r="U1275" s="14"/>
      <c r="V1275" s="14"/>
      <c r="W1275" s="14"/>
      <c r="X1275" s="14"/>
      <c r="Y1275" s="14"/>
      <c r="Z1275" s="14"/>
      <c r="AA1275" s="14"/>
      <c r="AB1275" s="14"/>
      <c r="AC1275" s="14"/>
      <c r="AD1275" s="14"/>
      <c r="AE1275" s="14"/>
      <c r="AT1275" s="253" t="s">
        <v>156</v>
      </c>
      <c r="AU1275" s="253" t="s">
        <v>84</v>
      </c>
      <c r="AV1275" s="14" t="s">
        <v>84</v>
      </c>
      <c r="AW1275" s="14" t="s">
        <v>30</v>
      </c>
      <c r="AX1275" s="14" t="s">
        <v>74</v>
      </c>
      <c r="AY1275" s="253" t="s">
        <v>148</v>
      </c>
    </row>
    <row r="1276" s="14" customFormat="1">
      <c r="A1276" s="14"/>
      <c r="B1276" s="243"/>
      <c r="C1276" s="244"/>
      <c r="D1276" s="234" t="s">
        <v>156</v>
      </c>
      <c r="E1276" s="245" t="s">
        <v>1</v>
      </c>
      <c r="F1276" s="246" t="s">
        <v>1250</v>
      </c>
      <c r="G1276" s="244"/>
      <c r="H1276" s="247">
        <v>2.464</v>
      </c>
      <c r="I1276" s="248"/>
      <c r="J1276" s="244"/>
      <c r="K1276" s="244"/>
      <c r="L1276" s="249"/>
      <c r="M1276" s="250"/>
      <c r="N1276" s="251"/>
      <c r="O1276" s="251"/>
      <c r="P1276" s="251"/>
      <c r="Q1276" s="251"/>
      <c r="R1276" s="251"/>
      <c r="S1276" s="251"/>
      <c r="T1276" s="252"/>
      <c r="U1276" s="14"/>
      <c r="V1276" s="14"/>
      <c r="W1276" s="14"/>
      <c r="X1276" s="14"/>
      <c r="Y1276" s="14"/>
      <c r="Z1276" s="14"/>
      <c r="AA1276" s="14"/>
      <c r="AB1276" s="14"/>
      <c r="AC1276" s="14"/>
      <c r="AD1276" s="14"/>
      <c r="AE1276" s="14"/>
      <c r="AT1276" s="253" t="s">
        <v>156</v>
      </c>
      <c r="AU1276" s="253" t="s">
        <v>84</v>
      </c>
      <c r="AV1276" s="14" t="s">
        <v>84</v>
      </c>
      <c r="AW1276" s="14" t="s">
        <v>30</v>
      </c>
      <c r="AX1276" s="14" t="s">
        <v>74</v>
      </c>
      <c r="AY1276" s="253" t="s">
        <v>148</v>
      </c>
    </row>
    <row r="1277" s="14" customFormat="1">
      <c r="A1277" s="14"/>
      <c r="B1277" s="243"/>
      <c r="C1277" s="244"/>
      <c r="D1277" s="234" t="s">
        <v>156</v>
      </c>
      <c r="E1277" s="245" t="s">
        <v>1</v>
      </c>
      <c r="F1277" s="246" t="s">
        <v>1251</v>
      </c>
      <c r="G1277" s="244"/>
      <c r="H1277" s="247">
        <v>9.5670000000000002</v>
      </c>
      <c r="I1277" s="248"/>
      <c r="J1277" s="244"/>
      <c r="K1277" s="244"/>
      <c r="L1277" s="249"/>
      <c r="M1277" s="250"/>
      <c r="N1277" s="251"/>
      <c r="O1277" s="251"/>
      <c r="P1277" s="251"/>
      <c r="Q1277" s="251"/>
      <c r="R1277" s="251"/>
      <c r="S1277" s="251"/>
      <c r="T1277" s="252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53" t="s">
        <v>156</v>
      </c>
      <c r="AU1277" s="253" t="s">
        <v>84</v>
      </c>
      <c r="AV1277" s="14" t="s">
        <v>84</v>
      </c>
      <c r="AW1277" s="14" t="s">
        <v>30</v>
      </c>
      <c r="AX1277" s="14" t="s">
        <v>74</v>
      </c>
      <c r="AY1277" s="253" t="s">
        <v>148</v>
      </c>
    </row>
    <row r="1278" s="14" customFormat="1">
      <c r="A1278" s="14"/>
      <c r="B1278" s="243"/>
      <c r="C1278" s="244"/>
      <c r="D1278" s="234" t="s">
        <v>156</v>
      </c>
      <c r="E1278" s="245" t="s">
        <v>1</v>
      </c>
      <c r="F1278" s="246" t="s">
        <v>1252</v>
      </c>
      <c r="G1278" s="244"/>
      <c r="H1278" s="247">
        <v>26.477</v>
      </c>
      <c r="I1278" s="248"/>
      <c r="J1278" s="244"/>
      <c r="K1278" s="244"/>
      <c r="L1278" s="249"/>
      <c r="M1278" s="250"/>
      <c r="N1278" s="251"/>
      <c r="O1278" s="251"/>
      <c r="P1278" s="251"/>
      <c r="Q1278" s="251"/>
      <c r="R1278" s="251"/>
      <c r="S1278" s="251"/>
      <c r="T1278" s="252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53" t="s">
        <v>156</v>
      </c>
      <c r="AU1278" s="253" t="s">
        <v>84</v>
      </c>
      <c r="AV1278" s="14" t="s">
        <v>84</v>
      </c>
      <c r="AW1278" s="14" t="s">
        <v>30</v>
      </c>
      <c r="AX1278" s="14" t="s">
        <v>74</v>
      </c>
      <c r="AY1278" s="253" t="s">
        <v>148</v>
      </c>
    </row>
    <row r="1279" s="14" customFormat="1">
      <c r="A1279" s="14"/>
      <c r="B1279" s="243"/>
      <c r="C1279" s="244"/>
      <c r="D1279" s="234" t="s">
        <v>156</v>
      </c>
      <c r="E1279" s="245" t="s">
        <v>1</v>
      </c>
      <c r="F1279" s="246" t="s">
        <v>1253</v>
      </c>
      <c r="G1279" s="244"/>
      <c r="H1279" s="247">
        <v>-4.2000000000000002</v>
      </c>
      <c r="I1279" s="248"/>
      <c r="J1279" s="244"/>
      <c r="K1279" s="244"/>
      <c r="L1279" s="249"/>
      <c r="M1279" s="250"/>
      <c r="N1279" s="251"/>
      <c r="O1279" s="251"/>
      <c r="P1279" s="251"/>
      <c r="Q1279" s="251"/>
      <c r="R1279" s="251"/>
      <c r="S1279" s="251"/>
      <c r="T1279" s="252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53" t="s">
        <v>156</v>
      </c>
      <c r="AU1279" s="253" t="s">
        <v>84</v>
      </c>
      <c r="AV1279" s="14" t="s">
        <v>84</v>
      </c>
      <c r="AW1279" s="14" t="s">
        <v>30</v>
      </c>
      <c r="AX1279" s="14" t="s">
        <v>74</v>
      </c>
      <c r="AY1279" s="253" t="s">
        <v>148</v>
      </c>
    </row>
    <row r="1280" s="16" customFormat="1">
      <c r="A1280" s="16"/>
      <c r="B1280" s="265"/>
      <c r="C1280" s="266"/>
      <c r="D1280" s="234" t="s">
        <v>156</v>
      </c>
      <c r="E1280" s="267" t="s">
        <v>1</v>
      </c>
      <c r="F1280" s="268" t="s">
        <v>178</v>
      </c>
      <c r="G1280" s="266"/>
      <c r="H1280" s="269">
        <v>92.457999999999998</v>
      </c>
      <c r="I1280" s="270"/>
      <c r="J1280" s="266"/>
      <c r="K1280" s="266"/>
      <c r="L1280" s="271"/>
      <c r="M1280" s="272"/>
      <c r="N1280" s="273"/>
      <c r="O1280" s="273"/>
      <c r="P1280" s="273"/>
      <c r="Q1280" s="273"/>
      <c r="R1280" s="273"/>
      <c r="S1280" s="273"/>
      <c r="T1280" s="274"/>
      <c r="U1280" s="16"/>
      <c r="V1280" s="16"/>
      <c r="W1280" s="16"/>
      <c r="X1280" s="16"/>
      <c r="Y1280" s="16"/>
      <c r="Z1280" s="16"/>
      <c r="AA1280" s="16"/>
      <c r="AB1280" s="16"/>
      <c r="AC1280" s="16"/>
      <c r="AD1280" s="16"/>
      <c r="AE1280" s="16"/>
      <c r="AT1280" s="275" t="s">
        <v>156</v>
      </c>
      <c r="AU1280" s="275" t="s">
        <v>84</v>
      </c>
      <c r="AV1280" s="16" t="s">
        <v>149</v>
      </c>
      <c r="AW1280" s="16" t="s">
        <v>30</v>
      </c>
      <c r="AX1280" s="16" t="s">
        <v>74</v>
      </c>
      <c r="AY1280" s="275" t="s">
        <v>148</v>
      </c>
    </row>
    <row r="1281" s="13" customFormat="1">
      <c r="A1281" s="13"/>
      <c r="B1281" s="232"/>
      <c r="C1281" s="233"/>
      <c r="D1281" s="234" t="s">
        <v>156</v>
      </c>
      <c r="E1281" s="235" t="s">
        <v>1</v>
      </c>
      <c r="F1281" s="236" t="s">
        <v>159</v>
      </c>
      <c r="G1281" s="233"/>
      <c r="H1281" s="235" t="s">
        <v>1</v>
      </c>
      <c r="I1281" s="237"/>
      <c r="J1281" s="233"/>
      <c r="K1281" s="233"/>
      <c r="L1281" s="238"/>
      <c r="M1281" s="239"/>
      <c r="N1281" s="240"/>
      <c r="O1281" s="240"/>
      <c r="P1281" s="240"/>
      <c r="Q1281" s="240"/>
      <c r="R1281" s="240"/>
      <c r="S1281" s="240"/>
      <c r="T1281" s="241"/>
      <c r="U1281" s="13"/>
      <c r="V1281" s="13"/>
      <c r="W1281" s="13"/>
      <c r="X1281" s="13"/>
      <c r="Y1281" s="13"/>
      <c r="Z1281" s="13"/>
      <c r="AA1281" s="13"/>
      <c r="AB1281" s="13"/>
      <c r="AC1281" s="13"/>
      <c r="AD1281" s="13"/>
      <c r="AE1281" s="13"/>
      <c r="AT1281" s="242" t="s">
        <v>156</v>
      </c>
      <c r="AU1281" s="242" t="s">
        <v>84</v>
      </c>
      <c r="AV1281" s="13" t="s">
        <v>82</v>
      </c>
      <c r="AW1281" s="13" t="s">
        <v>30</v>
      </c>
      <c r="AX1281" s="13" t="s">
        <v>74</v>
      </c>
      <c r="AY1281" s="242" t="s">
        <v>148</v>
      </c>
    </row>
    <row r="1282" s="14" customFormat="1">
      <c r="A1282" s="14"/>
      <c r="B1282" s="243"/>
      <c r="C1282" s="244"/>
      <c r="D1282" s="234" t="s">
        <v>156</v>
      </c>
      <c r="E1282" s="245" t="s">
        <v>1</v>
      </c>
      <c r="F1282" s="246" t="s">
        <v>1254</v>
      </c>
      <c r="G1282" s="244"/>
      <c r="H1282" s="247">
        <v>15.914999999999999</v>
      </c>
      <c r="I1282" s="248"/>
      <c r="J1282" s="244"/>
      <c r="K1282" s="244"/>
      <c r="L1282" s="249"/>
      <c r="M1282" s="250"/>
      <c r="N1282" s="251"/>
      <c r="O1282" s="251"/>
      <c r="P1282" s="251"/>
      <c r="Q1282" s="251"/>
      <c r="R1282" s="251"/>
      <c r="S1282" s="251"/>
      <c r="T1282" s="252"/>
      <c r="U1282" s="14"/>
      <c r="V1282" s="14"/>
      <c r="W1282" s="14"/>
      <c r="X1282" s="14"/>
      <c r="Y1282" s="14"/>
      <c r="Z1282" s="14"/>
      <c r="AA1282" s="14"/>
      <c r="AB1282" s="14"/>
      <c r="AC1282" s="14"/>
      <c r="AD1282" s="14"/>
      <c r="AE1282" s="14"/>
      <c r="AT1282" s="253" t="s">
        <v>156</v>
      </c>
      <c r="AU1282" s="253" t="s">
        <v>84</v>
      </c>
      <c r="AV1282" s="14" t="s">
        <v>84</v>
      </c>
      <c r="AW1282" s="14" t="s">
        <v>30</v>
      </c>
      <c r="AX1282" s="14" t="s">
        <v>74</v>
      </c>
      <c r="AY1282" s="253" t="s">
        <v>148</v>
      </c>
    </row>
    <row r="1283" s="14" customFormat="1">
      <c r="A1283" s="14"/>
      <c r="B1283" s="243"/>
      <c r="C1283" s="244"/>
      <c r="D1283" s="234" t="s">
        <v>156</v>
      </c>
      <c r="E1283" s="245" t="s">
        <v>1</v>
      </c>
      <c r="F1283" s="246" t="s">
        <v>1255</v>
      </c>
      <c r="G1283" s="244"/>
      <c r="H1283" s="247">
        <v>1.845</v>
      </c>
      <c r="I1283" s="248"/>
      <c r="J1283" s="244"/>
      <c r="K1283" s="244"/>
      <c r="L1283" s="249"/>
      <c r="M1283" s="250"/>
      <c r="N1283" s="251"/>
      <c r="O1283" s="251"/>
      <c r="P1283" s="251"/>
      <c r="Q1283" s="251"/>
      <c r="R1283" s="251"/>
      <c r="S1283" s="251"/>
      <c r="T1283" s="252"/>
      <c r="U1283" s="14"/>
      <c r="V1283" s="14"/>
      <c r="W1283" s="14"/>
      <c r="X1283" s="14"/>
      <c r="Y1283" s="14"/>
      <c r="Z1283" s="14"/>
      <c r="AA1283" s="14"/>
      <c r="AB1283" s="14"/>
      <c r="AC1283" s="14"/>
      <c r="AD1283" s="14"/>
      <c r="AE1283" s="14"/>
      <c r="AT1283" s="253" t="s">
        <v>156</v>
      </c>
      <c r="AU1283" s="253" t="s">
        <v>84</v>
      </c>
      <c r="AV1283" s="14" t="s">
        <v>84</v>
      </c>
      <c r="AW1283" s="14" t="s">
        <v>30</v>
      </c>
      <c r="AX1283" s="14" t="s">
        <v>74</v>
      </c>
      <c r="AY1283" s="253" t="s">
        <v>148</v>
      </c>
    </row>
    <row r="1284" s="14" customFormat="1">
      <c r="A1284" s="14"/>
      <c r="B1284" s="243"/>
      <c r="C1284" s="244"/>
      <c r="D1284" s="234" t="s">
        <v>156</v>
      </c>
      <c r="E1284" s="245" t="s">
        <v>1</v>
      </c>
      <c r="F1284" s="246" t="s">
        <v>402</v>
      </c>
      <c r="G1284" s="244"/>
      <c r="H1284" s="247">
        <v>76.081999999999994</v>
      </c>
      <c r="I1284" s="248"/>
      <c r="J1284" s="244"/>
      <c r="K1284" s="244"/>
      <c r="L1284" s="249"/>
      <c r="M1284" s="250"/>
      <c r="N1284" s="251"/>
      <c r="O1284" s="251"/>
      <c r="P1284" s="251"/>
      <c r="Q1284" s="251"/>
      <c r="R1284" s="251"/>
      <c r="S1284" s="251"/>
      <c r="T1284" s="252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53" t="s">
        <v>156</v>
      </c>
      <c r="AU1284" s="253" t="s">
        <v>84</v>
      </c>
      <c r="AV1284" s="14" t="s">
        <v>84</v>
      </c>
      <c r="AW1284" s="14" t="s">
        <v>30</v>
      </c>
      <c r="AX1284" s="14" t="s">
        <v>74</v>
      </c>
      <c r="AY1284" s="253" t="s">
        <v>148</v>
      </c>
    </row>
    <row r="1285" s="14" customFormat="1">
      <c r="A1285" s="14"/>
      <c r="B1285" s="243"/>
      <c r="C1285" s="244"/>
      <c r="D1285" s="234" t="s">
        <v>156</v>
      </c>
      <c r="E1285" s="245" t="s">
        <v>1</v>
      </c>
      <c r="F1285" s="246" t="s">
        <v>403</v>
      </c>
      <c r="G1285" s="244"/>
      <c r="H1285" s="247">
        <v>-8.7910000000000004</v>
      </c>
      <c r="I1285" s="248"/>
      <c r="J1285" s="244"/>
      <c r="K1285" s="244"/>
      <c r="L1285" s="249"/>
      <c r="M1285" s="250"/>
      <c r="N1285" s="251"/>
      <c r="O1285" s="251"/>
      <c r="P1285" s="251"/>
      <c r="Q1285" s="251"/>
      <c r="R1285" s="251"/>
      <c r="S1285" s="251"/>
      <c r="T1285" s="252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53" t="s">
        <v>156</v>
      </c>
      <c r="AU1285" s="253" t="s">
        <v>84</v>
      </c>
      <c r="AV1285" s="14" t="s">
        <v>84</v>
      </c>
      <c r="AW1285" s="14" t="s">
        <v>30</v>
      </c>
      <c r="AX1285" s="14" t="s">
        <v>74</v>
      </c>
      <c r="AY1285" s="253" t="s">
        <v>148</v>
      </c>
    </row>
    <row r="1286" s="16" customFormat="1">
      <c r="A1286" s="16"/>
      <c r="B1286" s="265"/>
      <c r="C1286" s="266"/>
      <c r="D1286" s="234" t="s">
        <v>156</v>
      </c>
      <c r="E1286" s="267" t="s">
        <v>1</v>
      </c>
      <c r="F1286" s="268" t="s">
        <v>178</v>
      </c>
      <c r="G1286" s="266"/>
      <c r="H1286" s="269">
        <v>85.050999999999988</v>
      </c>
      <c r="I1286" s="270"/>
      <c r="J1286" s="266"/>
      <c r="K1286" s="266"/>
      <c r="L1286" s="271"/>
      <c r="M1286" s="272"/>
      <c r="N1286" s="273"/>
      <c r="O1286" s="273"/>
      <c r="P1286" s="273"/>
      <c r="Q1286" s="273"/>
      <c r="R1286" s="273"/>
      <c r="S1286" s="273"/>
      <c r="T1286" s="274"/>
      <c r="U1286" s="16"/>
      <c r="V1286" s="16"/>
      <c r="W1286" s="16"/>
      <c r="X1286" s="16"/>
      <c r="Y1286" s="16"/>
      <c r="Z1286" s="16"/>
      <c r="AA1286" s="16"/>
      <c r="AB1286" s="16"/>
      <c r="AC1286" s="16"/>
      <c r="AD1286" s="16"/>
      <c r="AE1286" s="16"/>
      <c r="AT1286" s="275" t="s">
        <v>156</v>
      </c>
      <c r="AU1286" s="275" t="s">
        <v>84</v>
      </c>
      <c r="AV1286" s="16" t="s">
        <v>149</v>
      </c>
      <c r="AW1286" s="16" t="s">
        <v>30</v>
      </c>
      <c r="AX1286" s="16" t="s">
        <v>74</v>
      </c>
      <c r="AY1286" s="275" t="s">
        <v>148</v>
      </c>
    </row>
    <row r="1287" s="13" customFormat="1">
      <c r="A1287" s="13"/>
      <c r="B1287" s="232"/>
      <c r="C1287" s="233"/>
      <c r="D1287" s="234" t="s">
        <v>156</v>
      </c>
      <c r="E1287" s="235" t="s">
        <v>1</v>
      </c>
      <c r="F1287" s="236" t="s">
        <v>197</v>
      </c>
      <c r="G1287" s="233"/>
      <c r="H1287" s="235" t="s">
        <v>1</v>
      </c>
      <c r="I1287" s="237"/>
      <c r="J1287" s="233"/>
      <c r="K1287" s="233"/>
      <c r="L1287" s="238"/>
      <c r="M1287" s="239"/>
      <c r="N1287" s="240"/>
      <c r="O1287" s="240"/>
      <c r="P1287" s="240"/>
      <c r="Q1287" s="240"/>
      <c r="R1287" s="240"/>
      <c r="S1287" s="240"/>
      <c r="T1287" s="241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42" t="s">
        <v>156</v>
      </c>
      <c r="AU1287" s="242" t="s">
        <v>84</v>
      </c>
      <c r="AV1287" s="13" t="s">
        <v>82</v>
      </c>
      <c r="AW1287" s="13" t="s">
        <v>30</v>
      </c>
      <c r="AX1287" s="13" t="s">
        <v>74</v>
      </c>
      <c r="AY1287" s="242" t="s">
        <v>148</v>
      </c>
    </row>
    <row r="1288" s="14" customFormat="1">
      <c r="A1288" s="14"/>
      <c r="B1288" s="243"/>
      <c r="C1288" s="244"/>
      <c r="D1288" s="234" t="s">
        <v>156</v>
      </c>
      <c r="E1288" s="245" t="s">
        <v>1</v>
      </c>
      <c r="F1288" s="246" t="s">
        <v>1255</v>
      </c>
      <c r="G1288" s="244"/>
      <c r="H1288" s="247">
        <v>1.845</v>
      </c>
      <c r="I1288" s="248"/>
      <c r="J1288" s="244"/>
      <c r="K1288" s="244"/>
      <c r="L1288" s="249"/>
      <c r="M1288" s="250"/>
      <c r="N1288" s="251"/>
      <c r="O1288" s="251"/>
      <c r="P1288" s="251"/>
      <c r="Q1288" s="251"/>
      <c r="R1288" s="251"/>
      <c r="S1288" s="251"/>
      <c r="T1288" s="252"/>
      <c r="U1288" s="14"/>
      <c r="V1288" s="14"/>
      <c r="W1288" s="14"/>
      <c r="X1288" s="14"/>
      <c r="Y1288" s="14"/>
      <c r="Z1288" s="14"/>
      <c r="AA1288" s="14"/>
      <c r="AB1288" s="14"/>
      <c r="AC1288" s="14"/>
      <c r="AD1288" s="14"/>
      <c r="AE1288" s="14"/>
      <c r="AT1288" s="253" t="s">
        <v>156</v>
      </c>
      <c r="AU1288" s="253" t="s">
        <v>84</v>
      </c>
      <c r="AV1288" s="14" t="s">
        <v>84</v>
      </c>
      <c r="AW1288" s="14" t="s">
        <v>30</v>
      </c>
      <c r="AX1288" s="14" t="s">
        <v>74</v>
      </c>
      <c r="AY1288" s="253" t="s">
        <v>148</v>
      </c>
    </row>
    <row r="1289" s="14" customFormat="1">
      <c r="A1289" s="14"/>
      <c r="B1289" s="243"/>
      <c r="C1289" s="244"/>
      <c r="D1289" s="234" t="s">
        <v>156</v>
      </c>
      <c r="E1289" s="245" t="s">
        <v>1</v>
      </c>
      <c r="F1289" s="246" t="s">
        <v>1256</v>
      </c>
      <c r="G1289" s="244"/>
      <c r="H1289" s="247">
        <v>75.313000000000002</v>
      </c>
      <c r="I1289" s="248"/>
      <c r="J1289" s="244"/>
      <c r="K1289" s="244"/>
      <c r="L1289" s="249"/>
      <c r="M1289" s="250"/>
      <c r="N1289" s="251"/>
      <c r="O1289" s="251"/>
      <c r="P1289" s="251"/>
      <c r="Q1289" s="251"/>
      <c r="R1289" s="251"/>
      <c r="S1289" s="251"/>
      <c r="T1289" s="252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53" t="s">
        <v>156</v>
      </c>
      <c r="AU1289" s="253" t="s">
        <v>84</v>
      </c>
      <c r="AV1289" s="14" t="s">
        <v>84</v>
      </c>
      <c r="AW1289" s="14" t="s">
        <v>30</v>
      </c>
      <c r="AX1289" s="14" t="s">
        <v>74</v>
      </c>
      <c r="AY1289" s="253" t="s">
        <v>148</v>
      </c>
    </row>
    <row r="1290" s="14" customFormat="1">
      <c r="A1290" s="14"/>
      <c r="B1290" s="243"/>
      <c r="C1290" s="244"/>
      <c r="D1290" s="234" t="s">
        <v>156</v>
      </c>
      <c r="E1290" s="245" t="s">
        <v>1</v>
      </c>
      <c r="F1290" s="246" t="s">
        <v>403</v>
      </c>
      <c r="G1290" s="244"/>
      <c r="H1290" s="247">
        <v>-8.7910000000000004</v>
      </c>
      <c r="I1290" s="248"/>
      <c r="J1290" s="244"/>
      <c r="K1290" s="244"/>
      <c r="L1290" s="249"/>
      <c r="M1290" s="250"/>
      <c r="N1290" s="251"/>
      <c r="O1290" s="251"/>
      <c r="P1290" s="251"/>
      <c r="Q1290" s="251"/>
      <c r="R1290" s="251"/>
      <c r="S1290" s="251"/>
      <c r="T1290" s="252"/>
      <c r="U1290" s="14"/>
      <c r="V1290" s="14"/>
      <c r="W1290" s="14"/>
      <c r="X1290" s="14"/>
      <c r="Y1290" s="14"/>
      <c r="Z1290" s="14"/>
      <c r="AA1290" s="14"/>
      <c r="AB1290" s="14"/>
      <c r="AC1290" s="14"/>
      <c r="AD1290" s="14"/>
      <c r="AE1290" s="14"/>
      <c r="AT1290" s="253" t="s">
        <v>156</v>
      </c>
      <c r="AU1290" s="253" t="s">
        <v>84</v>
      </c>
      <c r="AV1290" s="14" t="s">
        <v>84</v>
      </c>
      <c r="AW1290" s="14" t="s">
        <v>30</v>
      </c>
      <c r="AX1290" s="14" t="s">
        <v>74</v>
      </c>
      <c r="AY1290" s="253" t="s">
        <v>148</v>
      </c>
    </row>
    <row r="1291" s="16" customFormat="1">
      <c r="A1291" s="16"/>
      <c r="B1291" s="265"/>
      <c r="C1291" s="266"/>
      <c r="D1291" s="234" t="s">
        <v>156</v>
      </c>
      <c r="E1291" s="267" t="s">
        <v>1</v>
      </c>
      <c r="F1291" s="268" t="s">
        <v>178</v>
      </c>
      <c r="G1291" s="266"/>
      <c r="H1291" s="269">
        <v>68.367000000000004</v>
      </c>
      <c r="I1291" s="270"/>
      <c r="J1291" s="266"/>
      <c r="K1291" s="266"/>
      <c r="L1291" s="271"/>
      <c r="M1291" s="272"/>
      <c r="N1291" s="273"/>
      <c r="O1291" s="273"/>
      <c r="P1291" s="273"/>
      <c r="Q1291" s="273"/>
      <c r="R1291" s="273"/>
      <c r="S1291" s="273"/>
      <c r="T1291" s="274"/>
      <c r="U1291" s="16"/>
      <c r="V1291" s="16"/>
      <c r="W1291" s="16"/>
      <c r="X1291" s="16"/>
      <c r="Y1291" s="16"/>
      <c r="Z1291" s="16"/>
      <c r="AA1291" s="16"/>
      <c r="AB1291" s="16"/>
      <c r="AC1291" s="16"/>
      <c r="AD1291" s="16"/>
      <c r="AE1291" s="16"/>
      <c r="AT1291" s="275" t="s">
        <v>156</v>
      </c>
      <c r="AU1291" s="275" t="s">
        <v>84</v>
      </c>
      <c r="AV1291" s="16" t="s">
        <v>149</v>
      </c>
      <c r="AW1291" s="16" t="s">
        <v>30</v>
      </c>
      <c r="AX1291" s="16" t="s">
        <v>74</v>
      </c>
      <c r="AY1291" s="275" t="s">
        <v>148</v>
      </c>
    </row>
    <row r="1292" s="15" customFormat="1">
      <c r="A1292" s="15"/>
      <c r="B1292" s="254"/>
      <c r="C1292" s="255"/>
      <c r="D1292" s="234" t="s">
        <v>156</v>
      </c>
      <c r="E1292" s="256" t="s">
        <v>1</v>
      </c>
      <c r="F1292" s="257" t="s">
        <v>162</v>
      </c>
      <c r="G1292" s="255"/>
      <c r="H1292" s="258">
        <v>245.87599999999998</v>
      </c>
      <c r="I1292" s="259"/>
      <c r="J1292" s="255"/>
      <c r="K1292" s="255"/>
      <c r="L1292" s="260"/>
      <c r="M1292" s="261"/>
      <c r="N1292" s="262"/>
      <c r="O1292" s="262"/>
      <c r="P1292" s="262"/>
      <c r="Q1292" s="262"/>
      <c r="R1292" s="262"/>
      <c r="S1292" s="262"/>
      <c r="T1292" s="263"/>
      <c r="U1292" s="15"/>
      <c r="V1292" s="15"/>
      <c r="W1292" s="15"/>
      <c r="X1292" s="15"/>
      <c r="Y1292" s="15"/>
      <c r="Z1292" s="15"/>
      <c r="AA1292" s="15"/>
      <c r="AB1292" s="15"/>
      <c r="AC1292" s="15"/>
      <c r="AD1292" s="15"/>
      <c r="AE1292" s="15"/>
      <c r="AT1292" s="264" t="s">
        <v>156</v>
      </c>
      <c r="AU1292" s="264" t="s">
        <v>84</v>
      </c>
      <c r="AV1292" s="15" t="s">
        <v>155</v>
      </c>
      <c r="AW1292" s="15" t="s">
        <v>30</v>
      </c>
      <c r="AX1292" s="15" t="s">
        <v>82</v>
      </c>
      <c r="AY1292" s="264" t="s">
        <v>148</v>
      </c>
    </row>
    <row r="1293" s="2" customFormat="1" ht="24.15" customHeight="1">
      <c r="A1293" s="39"/>
      <c r="B1293" s="40"/>
      <c r="C1293" s="219" t="s">
        <v>882</v>
      </c>
      <c r="D1293" s="219" t="s">
        <v>151</v>
      </c>
      <c r="E1293" s="220" t="s">
        <v>1257</v>
      </c>
      <c r="F1293" s="221" t="s">
        <v>1258</v>
      </c>
      <c r="G1293" s="222" t="s">
        <v>154</v>
      </c>
      <c r="H1293" s="223">
        <v>245.87600000000001</v>
      </c>
      <c r="I1293" s="224"/>
      <c r="J1293" s="225">
        <f>ROUND(I1293*H1293,2)</f>
        <v>0</v>
      </c>
      <c r="K1293" s="221" t="s">
        <v>33</v>
      </c>
      <c r="L1293" s="45"/>
      <c r="M1293" s="226" t="s">
        <v>1</v>
      </c>
      <c r="N1293" s="227" t="s">
        <v>39</v>
      </c>
      <c r="O1293" s="92"/>
      <c r="P1293" s="228">
        <f>O1293*H1293</f>
        <v>0</v>
      </c>
      <c r="Q1293" s="228">
        <v>0.0014499999999999999</v>
      </c>
      <c r="R1293" s="228">
        <f>Q1293*H1293</f>
        <v>0.35652020000000001</v>
      </c>
      <c r="S1293" s="228">
        <v>0</v>
      </c>
      <c r="T1293" s="229">
        <f>S1293*H1293</f>
        <v>0</v>
      </c>
      <c r="U1293" s="39"/>
      <c r="V1293" s="39"/>
      <c r="W1293" s="39"/>
      <c r="X1293" s="39"/>
      <c r="Y1293" s="39"/>
      <c r="Z1293" s="39"/>
      <c r="AA1293" s="39"/>
      <c r="AB1293" s="39"/>
      <c r="AC1293" s="39"/>
      <c r="AD1293" s="39"/>
      <c r="AE1293" s="39"/>
      <c r="AR1293" s="230" t="s">
        <v>218</v>
      </c>
      <c r="AT1293" s="230" t="s">
        <v>151</v>
      </c>
      <c r="AU1293" s="230" t="s">
        <v>84</v>
      </c>
      <c r="AY1293" s="18" t="s">
        <v>148</v>
      </c>
      <c r="BE1293" s="231">
        <f>IF(N1293="základní",J1293,0)</f>
        <v>0</v>
      </c>
      <c r="BF1293" s="231">
        <f>IF(N1293="snížená",J1293,0)</f>
        <v>0</v>
      </c>
      <c r="BG1293" s="231">
        <f>IF(N1293="zákl. přenesená",J1293,0)</f>
        <v>0</v>
      </c>
      <c r="BH1293" s="231">
        <f>IF(N1293="sníž. přenesená",J1293,0)</f>
        <v>0</v>
      </c>
      <c r="BI1293" s="231">
        <f>IF(N1293="nulová",J1293,0)</f>
        <v>0</v>
      </c>
      <c r="BJ1293" s="18" t="s">
        <v>82</v>
      </c>
      <c r="BK1293" s="231">
        <f>ROUND(I1293*H1293,2)</f>
        <v>0</v>
      </c>
      <c r="BL1293" s="18" t="s">
        <v>218</v>
      </c>
      <c r="BM1293" s="230" t="s">
        <v>1259</v>
      </c>
    </row>
    <row r="1294" s="2" customFormat="1" ht="33" customHeight="1">
      <c r="A1294" s="39"/>
      <c r="B1294" s="40"/>
      <c r="C1294" s="219" t="s">
        <v>1260</v>
      </c>
      <c r="D1294" s="219" t="s">
        <v>151</v>
      </c>
      <c r="E1294" s="220" t="s">
        <v>1261</v>
      </c>
      <c r="F1294" s="221" t="s">
        <v>1262</v>
      </c>
      <c r="G1294" s="222" t="s">
        <v>154</v>
      </c>
      <c r="H1294" s="223">
        <v>459.92700000000002</v>
      </c>
      <c r="I1294" s="224"/>
      <c r="J1294" s="225">
        <f>ROUND(I1294*H1294,2)</f>
        <v>0</v>
      </c>
      <c r="K1294" s="221" t="s">
        <v>33</v>
      </c>
      <c r="L1294" s="45"/>
      <c r="M1294" s="226" t="s">
        <v>1</v>
      </c>
      <c r="N1294" s="227" t="s">
        <v>39</v>
      </c>
      <c r="O1294" s="92"/>
      <c r="P1294" s="228">
        <f>O1294*H1294</f>
        <v>0</v>
      </c>
      <c r="Q1294" s="228">
        <v>0.0051999999999999998</v>
      </c>
      <c r="R1294" s="228">
        <f>Q1294*H1294</f>
        <v>2.3916203999999999</v>
      </c>
      <c r="S1294" s="228">
        <v>0</v>
      </c>
      <c r="T1294" s="229">
        <f>S1294*H1294</f>
        <v>0</v>
      </c>
      <c r="U1294" s="39"/>
      <c r="V1294" s="39"/>
      <c r="W1294" s="39"/>
      <c r="X1294" s="39"/>
      <c r="Y1294" s="39"/>
      <c r="Z1294" s="39"/>
      <c r="AA1294" s="39"/>
      <c r="AB1294" s="39"/>
      <c r="AC1294" s="39"/>
      <c r="AD1294" s="39"/>
      <c r="AE1294" s="39"/>
      <c r="AR1294" s="230" t="s">
        <v>218</v>
      </c>
      <c r="AT1294" s="230" t="s">
        <v>151</v>
      </c>
      <c r="AU1294" s="230" t="s">
        <v>84</v>
      </c>
      <c r="AY1294" s="18" t="s">
        <v>148</v>
      </c>
      <c r="BE1294" s="231">
        <f>IF(N1294="základní",J1294,0)</f>
        <v>0</v>
      </c>
      <c r="BF1294" s="231">
        <f>IF(N1294="snížená",J1294,0)</f>
        <v>0</v>
      </c>
      <c r="BG1294" s="231">
        <f>IF(N1294="zákl. přenesená",J1294,0)</f>
        <v>0</v>
      </c>
      <c r="BH1294" s="231">
        <f>IF(N1294="sníž. přenesená",J1294,0)</f>
        <v>0</v>
      </c>
      <c r="BI1294" s="231">
        <f>IF(N1294="nulová",J1294,0)</f>
        <v>0</v>
      </c>
      <c r="BJ1294" s="18" t="s">
        <v>82</v>
      </c>
      <c r="BK1294" s="231">
        <f>ROUND(I1294*H1294,2)</f>
        <v>0</v>
      </c>
      <c r="BL1294" s="18" t="s">
        <v>218</v>
      </c>
      <c r="BM1294" s="230" t="s">
        <v>1263</v>
      </c>
    </row>
    <row r="1295" s="13" customFormat="1">
      <c r="A1295" s="13"/>
      <c r="B1295" s="232"/>
      <c r="C1295" s="233"/>
      <c r="D1295" s="234" t="s">
        <v>156</v>
      </c>
      <c r="E1295" s="235" t="s">
        <v>1</v>
      </c>
      <c r="F1295" s="236" t="s">
        <v>573</v>
      </c>
      <c r="G1295" s="233"/>
      <c r="H1295" s="235" t="s">
        <v>1</v>
      </c>
      <c r="I1295" s="237"/>
      <c r="J1295" s="233"/>
      <c r="K1295" s="233"/>
      <c r="L1295" s="238"/>
      <c r="M1295" s="239"/>
      <c r="N1295" s="240"/>
      <c r="O1295" s="240"/>
      <c r="P1295" s="240"/>
      <c r="Q1295" s="240"/>
      <c r="R1295" s="240"/>
      <c r="S1295" s="240"/>
      <c r="T1295" s="241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42" t="s">
        <v>156</v>
      </c>
      <c r="AU1295" s="242" t="s">
        <v>84</v>
      </c>
      <c r="AV1295" s="13" t="s">
        <v>82</v>
      </c>
      <c r="AW1295" s="13" t="s">
        <v>30</v>
      </c>
      <c r="AX1295" s="13" t="s">
        <v>74</v>
      </c>
      <c r="AY1295" s="242" t="s">
        <v>148</v>
      </c>
    </row>
    <row r="1296" s="14" customFormat="1">
      <c r="A1296" s="14"/>
      <c r="B1296" s="243"/>
      <c r="C1296" s="244"/>
      <c r="D1296" s="234" t="s">
        <v>156</v>
      </c>
      <c r="E1296" s="245" t="s">
        <v>1</v>
      </c>
      <c r="F1296" s="246" t="s">
        <v>1264</v>
      </c>
      <c r="G1296" s="244"/>
      <c r="H1296" s="247">
        <v>12.930999999999999</v>
      </c>
      <c r="I1296" s="248"/>
      <c r="J1296" s="244"/>
      <c r="K1296" s="244"/>
      <c r="L1296" s="249"/>
      <c r="M1296" s="250"/>
      <c r="N1296" s="251"/>
      <c r="O1296" s="251"/>
      <c r="P1296" s="251"/>
      <c r="Q1296" s="251"/>
      <c r="R1296" s="251"/>
      <c r="S1296" s="251"/>
      <c r="T1296" s="252"/>
      <c r="U1296" s="14"/>
      <c r="V1296" s="14"/>
      <c r="W1296" s="14"/>
      <c r="X1296" s="14"/>
      <c r="Y1296" s="14"/>
      <c r="Z1296" s="14"/>
      <c r="AA1296" s="14"/>
      <c r="AB1296" s="14"/>
      <c r="AC1296" s="14"/>
      <c r="AD1296" s="14"/>
      <c r="AE1296" s="14"/>
      <c r="AT1296" s="253" t="s">
        <v>156</v>
      </c>
      <c r="AU1296" s="253" t="s">
        <v>84</v>
      </c>
      <c r="AV1296" s="14" t="s">
        <v>84</v>
      </c>
      <c r="AW1296" s="14" t="s">
        <v>30</v>
      </c>
      <c r="AX1296" s="14" t="s">
        <v>74</v>
      </c>
      <c r="AY1296" s="253" t="s">
        <v>148</v>
      </c>
    </row>
    <row r="1297" s="14" customFormat="1">
      <c r="A1297" s="14"/>
      <c r="B1297" s="243"/>
      <c r="C1297" s="244"/>
      <c r="D1297" s="234" t="s">
        <v>156</v>
      </c>
      <c r="E1297" s="245" t="s">
        <v>1</v>
      </c>
      <c r="F1297" s="246" t="s">
        <v>1265</v>
      </c>
      <c r="G1297" s="244"/>
      <c r="H1297" s="247">
        <v>19.766999999999999</v>
      </c>
      <c r="I1297" s="248"/>
      <c r="J1297" s="244"/>
      <c r="K1297" s="244"/>
      <c r="L1297" s="249"/>
      <c r="M1297" s="250"/>
      <c r="N1297" s="251"/>
      <c r="O1297" s="251"/>
      <c r="P1297" s="251"/>
      <c r="Q1297" s="251"/>
      <c r="R1297" s="251"/>
      <c r="S1297" s="251"/>
      <c r="T1297" s="252"/>
      <c r="U1297" s="14"/>
      <c r="V1297" s="14"/>
      <c r="W1297" s="14"/>
      <c r="X1297" s="14"/>
      <c r="Y1297" s="14"/>
      <c r="Z1297" s="14"/>
      <c r="AA1297" s="14"/>
      <c r="AB1297" s="14"/>
      <c r="AC1297" s="14"/>
      <c r="AD1297" s="14"/>
      <c r="AE1297" s="14"/>
      <c r="AT1297" s="253" t="s">
        <v>156</v>
      </c>
      <c r="AU1297" s="253" t="s">
        <v>84</v>
      </c>
      <c r="AV1297" s="14" t="s">
        <v>84</v>
      </c>
      <c r="AW1297" s="14" t="s">
        <v>30</v>
      </c>
      <c r="AX1297" s="14" t="s">
        <v>74</v>
      </c>
      <c r="AY1297" s="253" t="s">
        <v>148</v>
      </c>
    </row>
    <row r="1298" s="14" customFormat="1">
      <c r="A1298" s="14"/>
      <c r="B1298" s="243"/>
      <c r="C1298" s="244"/>
      <c r="D1298" s="234" t="s">
        <v>156</v>
      </c>
      <c r="E1298" s="245" t="s">
        <v>1</v>
      </c>
      <c r="F1298" s="246" t="s">
        <v>1266</v>
      </c>
      <c r="G1298" s="244"/>
      <c r="H1298" s="247">
        <v>39.270000000000003</v>
      </c>
      <c r="I1298" s="248"/>
      <c r="J1298" s="244"/>
      <c r="K1298" s="244"/>
      <c r="L1298" s="249"/>
      <c r="M1298" s="250"/>
      <c r="N1298" s="251"/>
      <c r="O1298" s="251"/>
      <c r="P1298" s="251"/>
      <c r="Q1298" s="251"/>
      <c r="R1298" s="251"/>
      <c r="S1298" s="251"/>
      <c r="T1298" s="252"/>
      <c r="U1298" s="14"/>
      <c r="V1298" s="14"/>
      <c r="W1298" s="14"/>
      <c r="X1298" s="14"/>
      <c r="Y1298" s="14"/>
      <c r="Z1298" s="14"/>
      <c r="AA1298" s="14"/>
      <c r="AB1298" s="14"/>
      <c r="AC1298" s="14"/>
      <c r="AD1298" s="14"/>
      <c r="AE1298" s="14"/>
      <c r="AT1298" s="253" t="s">
        <v>156</v>
      </c>
      <c r="AU1298" s="253" t="s">
        <v>84</v>
      </c>
      <c r="AV1298" s="14" t="s">
        <v>84</v>
      </c>
      <c r="AW1298" s="14" t="s">
        <v>30</v>
      </c>
      <c r="AX1298" s="14" t="s">
        <v>74</v>
      </c>
      <c r="AY1298" s="253" t="s">
        <v>148</v>
      </c>
    </row>
    <row r="1299" s="14" customFormat="1">
      <c r="A1299" s="14"/>
      <c r="B1299" s="243"/>
      <c r="C1299" s="244"/>
      <c r="D1299" s="234" t="s">
        <v>156</v>
      </c>
      <c r="E1299" s="245" t="s">
        <v>1</v>
      </c>
      <c r="F1299" s="246" t="s">
        <v>1247</v>
      </c>
      <c r="G1299" s="244"/>
      <c r="H1299" s="247">
        <v>-4.8579999999999997</v>
      </c>
      <c r="I1299" s="248"/>
      <c r="J1299" s="244"/>
      <c r="K1299" s="244"/>
      <c r="L1299" s="249"/>
      <c r="M1299" s="250"/>
      <c r="N1299" s="251"/>
      <c r="O1299" s="251"/>
      <c r="P1299" s="251"/>
      <c r="Q1299" s="251"/>
      <c r="R1299" s="251"/>
      <c r="S1299" s="251"/>
      <c r="T1299" s="252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53" t="s">
        <v>156</v>
      </c>
      <c r="AU1299" s="253" t="s">
        <v>84</v>
      </c>
      <c r="AV1299" s="14" t="s">
        <v>84</v>
      </c>
      <c r="AW1299" s="14" t="s">
        <v>30</v>
      </c>
      <c r="AX1299" s="14" t="s">
        <v>74</v>
      </c>
      <c r="AY1299" s="253" t="s">
        <v>148</v>
      </c>
    </row>
    <row r="1300" s="14" customFormat="1">
      <c r="A1300" s="14"/>
      <c r="B1300" s="243"/>
      <c r="C1300" s="244"/>
      <c r="D1300" s="234" t="s">
        <v>156</v>
      </c>
      <c r="E1300" s="245" t="s">
        <v>1</v>
      </c>
      <c r="F1300" s="246" t="s">
        <v>1267</v>
      </c>
      <c r="G1300" s="244"/>
      <c r="H1300" s="247">
        <v>26.190000000000001</v>
      </c>
      <c r="I1300" s="248"/>
      <c r="J1300" s="244"/>
      <c r="K1300" s="244"/>
      <c r="L1300" s="249"/>
      <c r="M1300" s="250"/>
      <c r="N1300" s="251"/>
      <c r="O1300" s="251"/>
      <c r="P1300" s="251"/>
      <c r="Q1300" s="251"/>
      <c r="R1300" s="251"/>
      <c r="S1300" s="251"/>
      <c r="T1300" s="252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T1300" s="253" t="s">
        <v>156</v>
      </c>
      <c r="AU1300" s="253" t="s">
        <v>84</v>
      </c>
      <c r="AV1300" s="14" t="s">
        <v>84</v>
      </c>
      <c r="AW1300" s="14" t="s">
        <v>30</v>
      </c>
      <c r="AX1300" s="14" t="s">
        <v>74</v>
      </c>
      <c r="AY1300" s="253" t="s">
        <v>148</v>
      </c>
    </row>
    <row r="1301" s="14" customFormat="1">
      <c r="A1301" s="14"/>
      <c r="B1301" s="243"/>
      <c r="C1301" s="244"/>
      <c r="D1301" s="234" t="s">
        <v>156</v>
      </c>
      <c r="E1301" s="245" t="s">
        <v>1</v>
      </c>
      <c r="F1301" s="246" t="s">
        <v>1268</v>
      </c>
      <c r="G1301" s="244"/>
      <c r="H1301" s="247">
        <v>19.373000000000001</v>
      </c>
      <c r="I1301" s="248"/>
      <c r="J1301" s="244"/>
      <c r="K1301" s="244"/>
      <c r="L1301" s="249"/>
      <c r="M1301" s="250"/>
      <c r="N1301" s="251"/>
      <c r="O1301" s="251"/>
      <c r="P1301" s="251"/>
      <c r="Q1301" s="251"/>
      <c r="R1301" s="251"/>
      <c r="S1301" s="251"/>
      <c r="T1301" s="252"/>
      <c r="U1301" s="14"/>
      <c r="V1301" s="14"/>
      <c r="W1301" s="14"/>
      <c r="X1301" s="14"/>
      <c r="Y1301" s="14"/>
      <c r="Z1301" s="14"/>
      <c r="AA1301" s="14"/>
      <c r="AB1301" s="14"/>
      <c r="AC1301" s="14"/>
      <c r="AD1301" s="14"/>
      <c r="AE1301" s="14"/>
      <c r="AT1301" s="253" t="s">
        <v>156</v>
      </c>
      <c r="AU1301" s="253" t="s">
        <v>84</v>
      </c>
      <c r="AV1301" s="14" t="s">
        <v>84</v>
      </c>
      <c r="AW1301" s="14" t="s">
        <v>30</v>
      </c>
      <c r="AX1301" s="14" t="s">
        <v>74</v>
      </c>
      <c r="AY1301" s="253" t="s">
        <v>148</v>
      </c>
    </row>
    <row r="1302" s="14" customFormat="1">
      <c r="A1302" s="14"/>
      <c r="B1302" s="243"/>
      <c r="C1302" s="244"/>
      <c r="D1302" s="234" t="s">
        <v>156</v>
      </c>
      <c r="E1302" s="245" t="s">
        <v>1</v>
      </c>
      <c r="F1302" s="246" t="s">
        <v>1269</v>
      </c>
      <c r="G1302" s="244"/>
      <c r="H1302" s="247">
        <v>20.855</v>
      </c>
      <c r="I1302" s="248"/>
      <c r="J1302" s="244"/>
      <c r="K1302" s="244"/>
      <c r="L1302" s="249"/>
      <c r="M1302" s="250"/>
      <c r="N1302" s="251"/>
      <c r="O1302" s="251"/>
      <c r="P1302" s="251"/>
      <c r="Q1302" s="251"/>
      <c r="R1302" s="251"/>
      <c r="S1302" s="251"/>
      <c r="T1302" s="252"/>
      <c r="U1302" s="14"/>
      <c r="V1302" s="14"/>
      <c r="W1302" s="14"/>
      <c r="X1302" s="14"/>
      <c r="Y1302" s="14"/>
      <c r="Z1302" s="14"/>
      <c r="AA1302" s="14"/>
      <c r="AB1302" s="14"/>
      <c r="AC1302" s="14"/>
      <c r="AD1302" s="14"/>
      <c r="AE1302" s="14"/>
      <c r="AT1302" s="253" t="s">
        <v>156</v>
      </c>
      <c r="AU1302" s="253" t="s">
        <v>84</v>
      </c>
      <c r="AV1302" s="14" t="s">
        <v>84</v>
      </c>
      <c r="AW1302" s="14" t="s">
        <v>30</v>
      </c>
      <c r="AX1302" s="14" t="s">
        <v>74</v>
      </c>
      <c r="AY1302" s="253" t="s">
        <v>148</v>
      </c>
    </row>
    <row r="1303" s="14" customFormat="1">
      <c r="A1303" s="14"/>
      <c r="B1303" s="243"/>
      <c r="C1303" s="244"/>
      <c r="D1303" s="234" t="s">
        <v>156</v>
      </c>
      <c r="E1303" s="245" t="s">
        <v>1</v>
      </c>
      <c r="F1303" s="246" t="s">
        <v>1270</v>
      </c>
      <c r="G1303" s="244"/>
      <c r="H1303" s="247">
        <v>24.420999999999999</v>
      </c>
      <c r="I1303" s="248"/>
      <c r="J1303" s="244"/>
      <c r="K1303" s="244"/>
      <c r="L1303" s="249"/>
      <c r="M1303" s="250"/>
      <c r="N1303" s="251"/>
      <c r="O1303" s="251"/>
      <c r="P1303" s="251"/>
      <c r="Q1303" s="251"/>
      <c r="R1303" s="251"/>
      <c r="S1303" s="251"/>
      <c r="T1303" s="252"/>
      <c r="U1303" s="14"/>
      <c r="V1303" s="14"/>
      <c r="W1303" s="14"/>
      <c r="X1303" s="14"/>
      <c r="Y1303" s="14"/>
      <c r="Z1303" s="14"/>
      <c r="AA1303" s="14"/>
      <c r="AB1303" s="14"/>
      <c r="AC1303" s="14"/>
      <c r="AD1303" s="14"/>
      <c r="AE1303" s="14"/>
      <c r="AT1303" s="253" t="s">
        <v>156</v>
      </c>
      <c r="AU1303" s="253" t="s">
        <v>84</v>
      </c>
      <c r="AV1303" s="14" t="s">
        <v>84</v>
      </c>
      <c r="AW1303" s="14" t="s">
        <v>30</v>
      </c>
      <c r="AX1303" s="14" t="s">
        <v>74</v>
      </c>
      <c r="AY1303" s="253" t="s">
        <v>148</v>
      </c>
    </row>
    <row r="1304" s="14" customFormat="1">
      <c r="A1304" s="14"/>
      <c r="B1304" s="243"/>
      <c r="C1304" s="244"/>
      <c r="D1304" s="234" t="s">
        <v>156</v>
      </c>
      <c r="E1304" s="245" t="s">
        <v>1</v>
      </c>
      <c r="F1304" s="246" t="s">
        <v>1271</v>
      </c>
      <c r="G1304" s="244"/>
      <c r="H1304" s="247">
        <v>29.545999999999999</v>
      </c>
      <c r="I1304" s="248"/>
      <c r="J1304" s="244"/>
      <c r="K1304" s="244"/>
      <c r="L1304" s="249"/>
      <c r="M1304" s="250"/>
      <c r="N1304" s="251"/>
      <c r="O1304" s="251"/>
      <c r="P1304" s="251"/>
      <c r="Q1304" s="251"/>
      <c r="R1304" s="251"/>
      <c r="S1304" s="251"/>
      <c r="T1304" s="252"/>
      <c r="U1304" s="14"/>
      <c r="V1304" s="14"/>
      <c r="W1304" s="14"/>
      <c r="X1304" s="14"/>
      <c r="Y1304" s="14"/>
      <c r="Z1304" s="14"/>
      <c r="AA1304" s="14"/>
      <c r="AB1304" s="14"/>
      <c r="AC1304" s="14"/>
      <c r="AD1304" s="14"/>
      <c r="AE1304" s="14"/>
      <c r="AT1304" s="253" t="s">
        <v>156</v>
      </c>
      <c r="AU1304" s="253" t="s">
        <v>84</v>
      </c>
      <c r="AV1304" s="14" t="s">
        <v>84</v>
      </c>
      <c r="AW1304" s="14" t="s">
        <v>30</v>
      </c>
      <c r="AX1304" s="14" t="s">
        <v>74</v>
      </c>
      <c r="AY1304" s="253" t="s">
        <v>148</v>
      </c>
    </row>
    <row r="1305" s="14" customFormat="1">
      <c r="A1305" s="14"/>
      <c r="B1305" s="243"/>
      <c r="C1305" s="244"/>
      <c r="D1305" s="234" t="s">
        <v>156</v>
      </c>
      <c r="E1305" s="245" t="s">
        <v>1</v>
      </c>
      <c r="F1305" s="246" t="s">
        <v>1272</v>
      </c>
      <c r="G1305" s="244"/>
      <c r="H1305" s="247">
        <v>31.056999999999999</v>
      </c>
      <c r="I1305" s="248"/>
      <c r="J1305" s="244"/>
      <c r="K1305" s="244"/>
      <c r="L1305" s="249"/>
      <c r="M1305" s="250"/>
      <c r="N1305" s="251"/>
      <c r="O1305" s="251"/>
      <c r="P1305" s="251"/>
      <c r="Q1305" s="251"/>
      <c r="R1305" s="251"/>
      <c r="S1305" s="251"/>
      <c r="T1305" s="252"/>
      <c r="U1305" s="14"/>
      <c r="V1305" s="14"/>
      <c r="W1305" s="14"/>
      <c r="X1305" s="14"/>
      <c r="Y1305" s="14"/>
      <c r="Z1305" s="14"/>
      <c r="AA1305" s="14"/>
      <c r="AB1305" s="14"/>
      <c r="AC1305" s="14"/>
      <c r="AD1305" s="14"/>
      <c r="AE1305" s="14"/>
      <c r="AT1305" s="253" t="s">
        <v>156</v>
      </c>
      <c r="AU1305" s="253" t="s">
        <v>84</v>
      </c>
      <c r="AV1305" s="14" t="s">
        <v>84</v>
      </c>
      <c r="AW1305" s="14" t="s">
        <v>30</v>
      </c>
      <c r="AX1305" s="14" t="s">
        <v>74</v>
      </c>
      <c r="AY1305" s="253" t="s">
        <v>148</v>
      </c>
    </row>
    <row r="1306" s="14" customFormat="1">
      <c r="A1306" s="14"/>
      <c r="B1306" s="243"/>
      <c r="C1306" s="244"/>
      <c r="D1306" s="234" t="s">
        <v>156</v>
      </c>
      <c r="E1306" s="245" t="s">
        <v>1</v>
      </c>
      <c r="F1306" s="246" t="s">
        <v>1253</v>
      </c>
      <c r="G1306" s="244"/>
      <c r="H1306" s="247">
        <v>-4.2000000000000002</v>
      </c>
      <c r="I1306" s="248"/>
      <c r="J1306" s="244"/>
      <c r="K1306" s="244"/>
      <c r="L1306" s="249"/>
      <c r="M1306" s="250"/>
      <c r="N1306" s="251"/>
      <c r="O1306" s="251"/>
      <c r="P1306" s="251"/>
      <c r="Q1306" s="251"/>
      <c r="R1306" s="251"/>
      <c r="S1306" s="251"/>
      <c r="T1306" s="252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53" t="s">
        <v>156</v>
      </c>
      <c r="AU1306" s="253" t="s">
        <v>84</v>
      </c>
      <c r="AV1306" s="14" t="s">
        <v>84</v>
      </c>
      <c r="AW1306" s="14" t="s">
        <v>30</v>
      </c>
      <c r="AX1306" s="14" t="s">
        <v>74</v>
      </c>
      <c r="AY1306" s="253" t="s">
        <v>148</v>
      </c>
    </row>
    <row r="1307" s="16" customFormat="1">
      <c r="A1307" s="16"/>
      <c r="B1307" s="265"/>
      <c r="C1307" s="266"/>
      <c r="D1307" s="234" t="s">
        <v>156</v>
      </c>
      <c r="E1307" s="267" t="s">
        <v>1</v>
      </c>
      <c r="F1307" s="268" t="s">
        <v>178</v>
      </c>
      <c r="G1307" s="266"/>
      <c r="H1307" s="269">
        <v>214.35199999999998</v>
      </c>
      <c r="I1307" s="270"/>
      <c r="J1307" s="266"/>
      <c r="K1307" s="266"/>
      <c r="L1307" s="271"/>
      <c r="M1307" s="272"/>
      <c r="N1307" s="273"/>
      <c r="O1307" s="273"/>
      <c r="P1307" s="273"/>
      <c r="Q1307" s="273"/>
      <c r="R1307" s="273"/>
      <c r="S1307" s="273"/>
      <c r="T1307" s="274"/>
      <c r="U1307" s="16"/>
      <c r="V1307" s="16"/>
      <c r="W1307" s="16"/>
      <c r="X1307" s="16"/>
      <c r="Y1307" s="16"/>
      <c r="Z1307" s="16"/>
      <c r="AA1307" s="16"/>
      <c r="AB1307" s="16"/>
      <c r="AC1307" s="16"/>
      <c r="AD1307" s="16"/>
      <c r="AE1307" s="16"/>
      <c r="AT1307" s="275" t="s">
        <v>156</v>
      </c>
      <c r="AU1307" s="275" t="s">
        <v>84</v>
      </c>
      <c r="AV1307" s="16" t="s">
        <v>149</v>
      </c>
      <c r="AW1307" s="16" t="s">
        <v>30</v>
      </c>
      <c r="AX1307" s="16" t="s">
        <v>74</v>
      </c>
      <c r="AY1307" s="275" t="s">
        <v>148</v>
      </c>
    </row>
    <row r="1308" s="13" customFormat="1">
      <c r="A1308" s="13"/>
      <c r="B1308" s="232"/>
      <c r="C1308" s="233"/>
      <c r="D1308" s="234" t="s">
        <v>156</v>
      </c>
      <c r="E1308" s="235" t="s">
        <v>1</v>
      </c>
      <c r="F1308" s="236" t="s">
        <v>545</v>
      </c>
      <c r="G1308" s="233"/>
      <c r="H1308" s="235" t="s">
        <v>1</v>
      </c>
      <c r="I1308" s="237"/>
      <c r="J1308" s="233"/>
      <c r="K1308" s="233"/>
      <c r="L1308" s="238"/>
      <c r="M1308" s="239"/>
      <c r="N1308" s="240"/>
      <c r="O1308" s="240"/>
      <c r="P1308" s="240"/>
      <c r="Q1308" s="240"/>
      <c r="R1308" s="240"/>
      <c r="S1308" s="240"/>
      <c r="T1308" s="241"/>
      <c r="U1308" s="13"/>
      <c r="V1308" s="13"/>
      <c r="W1308" s="13"/>
      <c r="X1308" s="13"/>
      <c r="Y1308" s="13"/>
      <c r="Z1308" s="13"/>
      <c r="AA1308" s="13"/>
      <c r="AB1308" s="13"/>
      <c r="AC1308" s="13"/>
      <c r="AD1308" s="13"/>
      <c r="AE1308" s="13"/>
      <c r="AT1308" s="242" t="s">
        <v>156</v>
      </c>
      <c r="AU1308" s="242" t="s">
        <v>84</v>
      </c>
      <c r="AV1308" s="13" t="s">
        <v>82</v>
      </c>
      <c r="AW1308" s="13" t="s">
        <v>30</v>
      </c>
      <c r="AX1308" s="13" t="s">
        <v>74</v>
      </c>
      <c r="AY1308" s="242" t="s">
        <v>148</v>
      </c>
    </row>
    <row r="1309" s="14" customFormat="1">
      <c r="A1309" s="14"/>
      <c r="B1309" s="243"/>
      <c r="C1309" s="244"/>
      <c r="D1309" s="234" t="s">
        <v>156</v>
      </c>
      <c r="E1309" s="245" t="s">
        <v>1</v>
      </c>
      <c r="F1309" s="246" t="s">
        <v>1254</v>
      </c>
      <c r="G1309" s="244"/>
      <c r="H1309" s="247">
        <v>15.914999999999999</v>
      </c>
      <c r="I1309" s="248"/>
      <c r="J1309" s="244"/>
      <c r="K1309" s="244"/>
      <c r="L1309" s="249"/>
      <c r="M1309" s="250"/>
      <c r="N1309" s="251"/>
      <c r="O1309" s="251"/>
      <c r="P1309" s="251"/>
      <c r="Q1309" s="251"/>
      <c r="R1309" s="251"/>
      <c r="S1309" s="251"/>
      <c r="T1309" s="252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53" t="s">
        <v>156</v>
      </c>
      <c r="AU1309" s="253" t="s">
        <v>84</v>
      </c>
      <c r="AV1309" s="14" t="s">
        <v>84</v>
      </c>
      <c r="AW1309" s="14" t="s">
        <v>30</v>
      </c>
      <c r="AX1309" s="14" t="s">
        <v>74</v>
      </c>
      <c r="AY1309" s="253" t="s">
        <v>148</v>
      </c>
    </row>
    <row r="1310" s="14" customFormat="1">
      <c r="A1310" s="14"/>
      <c r="B1310" s="243"/>
      <c r="C1310" s="244"/>
      <c r="D1310" s="234" t="s">
        <v>156</v>
      </c>
      <c r="E1310" s="245" t="s">
        <v>1</v>
      </c>
      <c r="F1310" s="246" t="s">
        <v>1273</v>
      </c>
      <c r="G1310" s="244"/>
      <c r="H1310" s="247">
        <v>2.2050000000000001</v>
      </c>
      <c r="I1310" s="248"/>
      <c r="J1310" s="244"/>
      <c r="K1310" s="244"/>
      <c r="L1310" s="249"/>
      <c r="M1310" s="250"/>
      <c r="N1310" s="251"/>
      <c r="O1310" s="251"/>
      <c r="P1310" s="251"/>
      <c r="Q1310" s="251"/>
      <c r="R1310" s="251"/>
      <c r="S1310" s="251"/>
      <c r="T1310" s="252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53" t="s">
        <v>156</v>
      </c>
      <c r="AU1310" s="253" t="s">
        <v>84</v>
      </c>
      <c r="AV1310" s="14" t="s">
        <v>84</v>
      </c>
      <c r="AW1310" s="14" t="s">
        <v>30</v>
      </c>
      <c r="AX1310" s="14" t="s">
        <v>74</v>
      </c>
      <c r="AY1310" s="253" t="s">
        <v>148</v>
      </c>
    </row>
    <row r="1311" s="14" customFormat="1">
      <c r="A1311" s="14"/>
      <c r="B1311" s="243"/>
      <c r="C1311" s="244"/>
      <c r="D1311" s="234" t="s">
        <v>156</v>
      </c>
      <c r="E1311" s="245" t="s">
        <v>1</v>
      </c>
      <c r="F1311" s="246" t="s">
        <v>1274</v>
      </c>
      <c r="G1311" s="244"/>
      <c r="H1311" s="247">
        <v>16.722999999999999</v>
      </c>
      <c r="I1311" s="248"/>
      <c r="J1311" s="244"/>
      <c r="K1311" s="244"/>
      <c r="L1311" s="249"/>
      <c r="M1311" s="250"/>
      <c r="N1311" s="251"/>
      <c r="O1311" s="251"/>
      <c r="P1311" s="251"/>
      <c r="Q1311" s="251"/>
      <c r="R1311" s="251"/>
      <c r="S1311" s="251"/>
      <c r="T1311" s="252"/>
      <c r="U1311" s="14"/>
      <c r="V1311" s="14"/>
      <c r="W1311" s="14"/>
      <c r="X1311" s="14"/>
      <c r="Y1311" s="14"/>
      <c r="Z1311" s="14"/>
      <c r="AA1311" s="14"/>
      <c r="AB1311" s="14"/>
      <c r="AC1311" s="14"/>
      <c r="AD1311" s="14"/>
      <c r="AE1311" s="14"/>
      <c r="AT1311" s="253" t="s">
        <v>156</v>
      </c>
      <c r="AU1311" s="253" t="s">
        <v>84</v>
      </c>
      <c r="AV1311" s="14" t="s">
        <v>84</v>
      </c>
      <c r="AW1311" s="14" t="s">
        <v>30</v>
      </c>
      <c r="AX1311" s="14" t="s">
        <v>74</v>
      </c>
      <c r="AY1311" s="253" t="s">
        <v>148</v>
      </c>
    </row>
    <row r="1312" s="14" customFormat="1">
      <c r="A1312" s="14"/>
      <c r="B1312" s="243"/>
      <c r="C1312" s="244"/>
      <c r="D1312" s="234" t="s">
        <v>156</v>
      </c>
      <c r="E1312" s="245" t="s">
        <v>1</v>
      </c>
      <c r="F1312" s="246" t="s">
        <v>1275</v>
      </c>
      <c r="G1312" s="244"/>
      <c r="H1312" s="247">
        <v>18.047999999999998</v>
      </c>
      <c r="I1312" s="248"/>
      <c r="J1312" s="244"/>
      <c r="K1312" s="244"/>
      <c r="L1312" s="249"/>
      <c r="M1312" s="250"/>
      <c r="N1312" s="251"/>
      <c r="O1312" s="251"/>
      <c r="P1312" s="251"/>
      <c r="Q1312" s="251"/>
      <c r="R1312" s="251"/>
      <c r="S1312" s="251"/>
      <c r="T1312" s="252"/>
      <c r="U1312" s="14"/>
      <c r="V1312" s="14"/>
      <c r="W1312" s="14"/>
      <c r="X1312" s="14"/>
      <c r="Y1312" s="14"/>
      <c r="Z1312" s="14"/>
      <c r="AA1312" s="14"/>
      <c r="AB1312" s="14"/>
      <c r="AC1312" s="14"/>
      <c r="AD1312" s="14"/>
      <c r="AE1312" s="14"/>
      <c r="AT1312" s="253" t="s">
        <v>156</v>
      </c>
      <c r="AU1312" s="253" t="s">
        <v>84</v>
      </c>
      <c r="AV1312" s="14" t="s">
        <v>84</v>
      </c>
      <c r="AW1312" s="14" t="s">
        <v>30</v>
      </c>
      <c r="AX1312" s="14" t="s">
        <v>74</v>
      </c>
      <c r="AY1312" s="253" t="s">
        <v>148</v>
      </c>
    </row>
    <row r="1313" s="14" customFormat="1">
      <c r="A1313" s="14"/>
      <c r="B1313" s="243"/>
      <c r="C1313" s="244"/>
      <c r="D1313" s="234" t="s">
        <v>156</v>
      </c>
      <c r="E1313" s="245" t="s">
        <v>1</v>
      </c>
      <c r="F1313" s="246" t="s">
        <v>1276</v>
      </c>
      <c r="G1313" s="244"/>
      <c r="H1313" s="247">
        <v>20.428999999999998</v>
      </c>
      <c r="I1313" s="248"/>
      <c r="J1313" s="244"/>
      <c r="K1313" s="244"/>
      <c r="L1313" s="249"/>
      <c r="M1313" s="250"/>
      <c r="N1313" s="251"/>
      <c r="O1313" s="251"/>
      <c r="P1313" s="251"/>
      <c r="Q1313" s="251"/>
      <c r="R1313" s="251"/>
      <c r="S1313" s="251"/>
      <c r="T1313" s="252"/>
      <c r="U1313" s="14"/>
      <c r="V1313" s="14"/>
      <c r="W1313" s="14"/>
      <c r="X1313" s="14"/>
      <c r="Y1313" s="14"/>
      <c r="Z1313" s="14"/>
      <c r="AA1313" s="14"/>
      <c r="AB1313" s="14"/>
      <c r="AC1313" s="14"/>
      <c r="AD1313" s="14"/>
      <c r="AE1313" s="14"/>
      <c r="AT1313" s="253" t="s">
        <v>156</v>
      </c>
      <c r="AU1313" s="253" t="s">
        <v>84</v>
      </c>
      <c r="AV1313" s="14" t="s">
        <v>84</v>
      </c>
      <c r="AW1313" s="14" t="s">
        <v>30</v>
      </c>
      <c r="AX1313" s="14" t="s">
        <v>74</v>
      </c>
      <c r="AY1313" s="253" t="s">
        <v>148</v>
      </c>
    </row>
    <row r="1314" s="14" customFormat="1">
      <c r="A1314" s="14"/>
      <c r="B1314" s="243"/>
      <c r="C1314" s="244"/>
      <c r="D1314" s="234" t="s">
        <v>156</v>
      </c>
      <c r="E1314" s="245" t="s">
        <v>1</v>
      </c>
      <c r="F1314" s="246" t="s">
        <v>1277</v>
      </c>
      <c r="G1314" s="244"/>
      <c r="H1314" s="247">
        <v>28.094000000000001</v>
      </c>
      <c r="I1314" s="248"/>
      <c r="J1314" s="244"/>
      <c r="K1314" s="244"/>
      <c r="L1314" s="249"/>
      <c r="M1314" s="250"/>
      <c r="N1314" s="251"/>
      <c r="O1314" s="251"/>
      <c r="P1314" s="251"/>
      <c r="Q1314" s="251"/>
      <c r="R1314" s="251"/>
      <c r="S1314" s="251"/>
      <c r="T1314" s="252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53" t="s">
        <v>156</v>
      </c>
      <c r="AU1314" s="253" t="s">
        <v>84</v>
      </c>
      <c r="AV1314" s="14" t="s">
        <v>84</v>
      </c>
      <c r="AW1314" s="14" t="s">
        <v>30</v>
      </c>
      <c r="AX1314" s="14" t="s">
        <v>74</v>
      </c>
      <c r="AY1314" s="253" t="s">
        <v>148</v>
      </c>
    </row>
    <row r="1315" s="14" customFormat="1">
      <c r="A1315" s="14"/>
      <c r="B1315" s="243"/>
      <c r="C1315" s="244"/>
      <c r="D1315" s="234" t="s">
        <v>156</v>
      </c>
      <c r="E1315" s="245" t="s">
        <v>1</v>
      </c>
      <c r="F1315" s="246" t="s">
        <v>1278</v>
      </c>
      <c r="G1315" s="244"/>
      <c r="H1315" s="247">
        <v>34.878</v>
      </c>
      <c r="I1315" s="248"/>
      <c r="J1315" s="244"/>
      <c r="K1315" s="244"/>
      <c r="L1315" s="249"/>
      <c r="M1315" s="250"/>
      <c r="N1315" s="251"/>
      <c r="O1315" s="251"/>
      <c r="P1315" s="251"/>
      <c r="Q1315" s="251"/>
      <c r="R1315" s="251"/>
      <c r="S1315" s="251"/>
      <c r="T1315" s="252"/>
      <c r="U1315" s="14"/>
      <c r="V1315" s="14"/>
      <c r="W1315" s="14"/>
      <c r="X1315" s="14"/>
      <c r="Y1315" s="14"/>
      <c r="Z1315" s="14"/>
      <c r="AA1315" s="14"/>
      <c r="AB1315" s="14"/>
      <c r="AC1315" s="14"/>
      <c r="AD1315" s="14"/>
      <c r="AE1315" s="14"/>
      <c r="AT1315" s="253" t="s">
        <v>156</v>
      </c>
      <c r="AU1315" s="253" t="s">
        <v>84</v>
      </c>
      <c r="AV1315" s="14" t="s">
        <v>84</v>
      </c>
      <c r="AW1315" s="14" t="s">
        <v>30</v>
      </c>
      <c r="AX1315" s="14" t="s">
        <v>74</v>
      </c>
      <c r="AY1315" s="253" t="s">
        <v>148</v>
      </c>
    </row>
    <row r="1316" s="16" customFormat="1">
      <c r="A1316" s="16"/>
      <c r="B1316" s="265"/>
      <c r="C1316" s="266"/>
      <c r="D1316" s="234" t="s">
        <v>156</v>
      </c>
      <c r="E1316" s="267" t="s">
        <v>1</v>
      </c>
      <c r="F1316" s="268" t="s">
        <v>178</v>
      </c>
      <c r="G1316" s="266"/>
      <c r="H1316" s="269">
        <v>136.29199999999997</v>
      </c>
      <c r="I1316" s="270"/>
      <c r="J1316" s="266"/>
      <c r="K1316" s="266"/>
      <c r="L1316" s="271"/>
      <c r="M1316" s="272"/>
      <c r="N1316" s="273"/>
      <c r="O1316" s="273"/>
      <c r="P1316" s="273"/>
      <c r="Q1316" s="273"/>
      <c r="R1316" s="273"/>
      <c r="S1316" s="273"/>
      <c r="T1316" s="274"/>
      <c r="U1316" s="16"/>
      <c r="V1316" s="16"/>
      <c r="W1316" s="16"/>
      <c r="X1316" s="16"/>
      <c r="Y1316" s="16"/>
      <c r="Z1316" s="16"/>
      <c r="AA1316" s="16"/>
      <c r="AB1316" s="16"/>
      <c r="AC1316" s="16"/>
      <c r="AD1316" s="16"/>
      <c r="AE1316" s="16"/>
      <c r="AT1316" s="275" t="s">
        <v>156</v>
      </c>
      <c r="AU1316" s="275" t="s">
        <v>84</v>
      </c>
      <c r="AV1316" s="16" t="s">
        <v>149</v>
      </c>
      <c r="AW1316" s="16" t="s">
        <v>30</v>
      </c>
      <c r="AX1316" s="16" t="s">
        <v>74</v>
      </c>
      <c r="AY1316" s="275" t="s">
        <v>148</v>
      </c>
    </row>
    <row r="1317" s="13" customFormat="1">
      <c r="A1317" s="13"/>
      <c r="B1317" s="232"/>
      <c r="C1317" s="233"/>
      <c r="D1317" s="234" t="s">
        <v>156</v>
      </c>
      <c r="E1317" s="235" t="s">
        <v>1</v>
      </c>
      <c r="F1317" s="236" t="s">
        <v>1279</v>
      </c>
      <c r="G1317" s="233"/>
      <c r="H1317" s="235" t="s">
        <v>1</v>
      </c>
      <c r="I1317" s="237"/>
      <c r="J1317" s="233"/>
      <c r="K1317" s="233"/>
      <c r="L1317" s="238"/>
      <c r="M1317" s="239"/>
      <c r="N1317" s="240"/>
      <c r="O1317" s="240"/>
      <c r="P1317" s="240"/>
      <c r="Q1317" s="240"/>
      <c r="R1317" s="240"/>
      <c r="S1317" s="240"/>
      <c r="T1317" s="241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42" t="s">
        <v>156</v>
      </c>
      <c r="AU1317" s="242" t="s">
        <v>84</v>
      </c>
      <c r="AV1317" s="13" t="s">
        <v>82</v>
      </c>
      <c r="AW1317" s="13" t="s">
        <v>30</v>
      </c>
      <c r="AX1317" s="13" t="s">
        <v>74</v>
      </c>
      <c r="AY1317" s="242" t="s">
        <v>148</v>
      </c>
    </row>
    <row r="1318" s="14" customFormat="1">
      <c r="A1318" s="14"/>
      <c r="B1318" s="243"/>
      <c r="C1318" s="244"/>
      <c r="D1318" s="234" t="s">
        <v>156</v>
      </c>
      <c r="E1318" s="245" t="s">
        <v>1</v>
      </c>
      <c r="F1318" s="246" t="s">
        <v>1273</v>
      </c>
      <c r="G1318" s="244"/>
      <c r="H1318" s="247">
        <v>2.2050000000000001</v>
      </c>
      <c r="I1318" s="248"/>
      <c r="J1318" s="244"/>
      <c r="K1318" s="244"/>
      <c r="L1318" s="249"/>
      <c r="M1318" s="250"/>
      <c r="N1318" s="251"/>
      <c r="O1318" s="251"/>
      <c r="P1318" s="251"/>
      <c r="Q1318" s="251"/>
      <c r="R1318" s="251"/>
      <c r="S1318" s="251"/>
      <c r="T1318" s="252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53" t="s">
        <v>156</v>
      </c>
      <c r="AU1318" s="253" t="s">
        <v>84</v>
      </c>
      <c r="AV1318" s="14" t="s">
        <v>84</v>
      </c>
      <c r="AW1318" s="14" t="s">
        <v>30</v>
      </c>
      <c r="AX1318" s="14" t="s">
        <v>74</v>
      </c>
      <c r="AY1318" s="253" t="s">
        <v>148</v>
      </c>
    </row>
    <row r="1319" s="14" customFormat="1">
      <c r="A1319" s="14"/>
      <c r="B1319" s="243"/>
      <c r="C1319" s="244"/>
      <c r="D1319" s="234" t="s">
        <v>156</v>
      </c>
      <c r="E1319" s="245" t="s">
        <v>1</v>
      </c>
      <c r="F1319" s="246" t="s">
        <v>1280</v>
      </c>
      <c r="G1319" s="244"/>
      <c r="H1319" s="247">
        <v>17.253</v>
      </c>
      <c r="I1319" s="248"/>
      <c r="J1319" s="244"/>
      <c r="K1319" s="244"/>
      <c r="L1319" s="249"/>
      <c r="M1319" s="250"/>
      <c r="N1319" s="251"/>
      <c r="O1319" s="251"/>
      <c r="P1319" s="251"/>
      <c r="Q1319" s="251"/>
      <c r="R1319" s="251"/>
      <c r="S1319" s="251"/>
      <c r="T1319" s="252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253" t="s">
        <v>156</v>
      </c>
      <c r="AU1319" s="253" t="s">
        <v>84</v>
      </c>
      <c r="AV1319" s="14" t="s">
        <v>84</v>
      </c>
      <c r="AW1319" s="14" t="s">
        <v>30</v>
      </c>
      <c r="AX1319" s="14" t="s">
        <v>74</v>
      </c>
      <c r="AY1319" s="253" t="s">
        <v>148</v>
      </c>
    </row>
    <row r="1320" s="14" customFormat="1">
      <c r="A1320" s="14"/>
      <c r="B1320" s="243"/>
      <c r="C1320" s="244"/>
      <c r="D1320" s="234" t="s">
        <v>156</v>
      </c>
      <c r="E1320" s="245" t="s">
        <v>1</v>
      </c>
      <c r="F1320" s="246" t="s">
        <v>1281</v>
      </c>
      <c r="G1320" s="244"/>
      <c r="H1320" s="247">
        <v>18.312999999999999</v>
      </c>
      <c r="I1320" s="248"/>
      <c r="J1320" s="244"/>
      <c r="K1320" s="244"/>
      <c r="L1320" s="249"/>
      <c r="M1320" s="250"/>
      <c r="N1320" s="251"/>
      <c r="O1320" s="251"/>
      <c r="P1320" s="251"/>
      <c r="Q1320" s="251"/>
      <c r="R1320" s="251"/>
      <c r="S1320" s="251"/>
      <c r="T1320" s="252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53" t="s">
        <v>156</v>
      </c>
      <c r="AU1320" s="253" t="s">
        <v>84</v>
      </c>
      <c r="AV1320" s="14" t="s">
        <v>84</v>
      </c>
      <c r="AW1320" s="14" t="s">
        <v>30</v>
      </c>
      <c r="AX1320" s="14" t="s">
        <v>74</v>
      </c>
      <c r="AY1320" s="253" t="s">
        <v>148</v>
      </c>
    </row>
    <row r="1321" s="14" customFormat="1">
      <c r="A1321" s="14"/>
      <c r="B1321" s="243"/>
      <c r="C1321" s="244"/>
      <c r="D1321" s="234" t="s">
        <v>156</v>
      </c>
      <c r="E1321" s="245" t="s">
        <v>1</v>
      </c>
      <c r="F1321" s="246" t="s">
        <v>1282</v>
      </c>
      <c r="G1321" s="244"/>
      <c r="H1321" s="247">
        <v>21.013999999999999</v>
      </c>
      <c r="I1321" s="248"/>
      <c r="J1321" s="244"/>
      <c r="K1321" s="244"/>
      <c r="L1321" s="249"/>
      <c r="M1321" s="250"/>
      <c r="N1321" s="251"/>
      <c r="O1321" s="251"/>
      <c r="P1321" s="251"/>
      <c r="Q1321" s="251"/>
      <c r="R1321" s="251"/>
      <c r="S1321" s="251"/>
      <c r="T1321" s="252"/>
      <c r="U1321" s="14"/>
      <c r="V1321" s="14"/>
      <c r="W1321" s="14"/>
      <c r="X1321" s="14"/>
      <c r="Y1321" s="14"/>
      <c r="Z1321" s="14"/>
      <c r="AA1321" s="14"/>
      <c r="AB1321" s="14"/>
      <c r="AC1321" s="14"/>
      <c r="AD1321" s="14"/>
      <c r="AE1321" s="14"/>
      <c r="AT1321" s="253" t="s">
        <v>156</v>
      </c>
      <c r="AU1321" s="253" t="s">
        <v>84</v>
      </c>
      <c r="AV1321" s="14" t="s">
        <v>84</v>
      </c>
      <c r="AW1321" s="14" t="s">
        <v>30</v>
      </c>
      <c r="AX1321" s="14" t="s">
        <v>74</v>
      </c>
      <c r="AY1321" s="253" t="s">
        <v>148</v>
      </c>
    </row>
    <row r="1322" s="14" customFormat="1">
      <c r="A1322" s="14"/>
      <c r="B1322" s="243"/>
      <c r="C1322" s="244"/>
      <c r="D1322" s="234" t="s">
        <v>156</v>
      </c>
      <c r="E1322" s="245" t="s">
        <v>1</v>
      </c>
      <c r="F1322" s="246" t="s">
        <v>1283</v>
      </c>
      <c r="G1322" s="244"/>
      <c r="H1322" s="247">
        <v>28.623999999999999</v>
      </c>
      <c r="I1322" s="248"/>
      <c r="J1322" s="244"/>
      <c r="K1322" s="244"/>
      <c r="L1322" s="249"/>
      <c r="M1322" s="250"/>
      <c r="N1322" s="251"/>
      <c r="O1322" s="251"/>
      <c r="P1322" s="251"/>
      <c r="Q1322" s="251"/>
      <c r="R1322" s="251"/>
      <c r="S1322" s="251"/>
      <c r="T1322" s="252"/>
      <c r="U1322" s="14"/>
      <c r="V1322" s="14"/>
      <c r="W1322" s="14"/>
      <c r="X1322" s="14"/>
      <c r="Y1322" s="14"/>
      <c r="Z1322" s="14"/>
      <c r="AA1322" s="14"/>
      <c r="AB1322" s="14"/>
      <c r="AC1322" s="14"/>
      <c r="AD1322" s="14"/>
      <c r="AE1322" s="14"/>
      <c r="AT1322" s="253" t="s">
        <v>156</v>
      </c>
      <c r="AU1322" s="253" t="s">
        <v>84</v>
      </c>
      <c r="AV1322" s="14" t="s">
        <v>84</v>
      </c>
      <c r="AW1322" s="14" t="s">
        <v>30</v>
      </c>
      <c r="AX1322" s="14" t="s">
        <v>74</v>
      </c>
      <c r="AY1322" s="253" t="s">
        <v>148</v>
      </c>
    </row>
    <row r="1323" s="14" customFormat="1">
      <c r="A1323" s="14"/>
      <c r="B1323" s="243"/>
      <c r="C1323" s="244"/>
      <c r="D1323" s="234" t="s">
        <v>156</v>
      </c>
      <c r="E1323" s="245" t="s">
        <v>1</v>
      </c>
      <c r="F1323" s="246" t="s">
        <v>1284</v>
      </c>
      <c r="G1323" s="244"/>
      <c r="H1323" s="247">
        <v>33.209000000000003</v>
      </c>
      <c r="I1323" s="248"/>
      <c r="J1323" s="244"/>
      <c r="K1323" s="244"/>
      <c r="L1323" s="249"/>
      <c r="M1323" s="250"/>
      <c r="N1323" s="251"/>
      <c r="O1323" s="251"/>
      <c r="P1323" s="251"/>
      <c r="Q1323" s="251"/>
      <c r="R1323" s="251"/>
      <c r="S1323" s="251"/>
      <c r="T1323" s="252"/>
      <c r="U1323" s="14"/>
      <c r="V1323" s="14"/>
      <c r="W1323" s="14"/>
      <c r="X1323" s="14"/>
      <c r="Y1323" s="14"/>
      <c r="Z1323" s="14"/>
      <c r="AA1323" s="14"/>
      <c r="AB1323" s="14"/>
      <c r="AC1323" s="14"/>
      <c r="AD1323" s="14"/>
      <c r="AE1323" s="14"/>
      <c r="AT1323" s="253" t="s">
        <v>156</v>
      </c>
      <c r="AU1323" s="253" t="s">
        <v>84</v>
      </c>
      <c r="AV1323" s="14" t="s">
        <v>84</v>
      </c>
      <c r="AW1323" s="14" t="s">
        <v>30</v>
      </c>
      <c r="AX1323" s="14" t="s">
        <v>74</v>
      </c>
      <c r="AY1323" s="253" t="s">
        <v>148</v>
      </c>
    </row>
    <row r="1324" s="16" customFormat="1">
      <c r="A1324" s="16"/>
      <c r="B1324" s="265"/>
      <c r="C1324" s="266"/>
      <c r="D1324" s="234" t="s">
        <v>156</v>
      </c>
      <c r="E1324" s="267" t="s">
        <v>1</v>
      </c>
      <c r="F1324" s="268" t="s">
        <v>178</v>
      </c>
      <c r="G1324" s="266"/>
      <c r="H1324" s="269">
        <v>120.618</v>
      </c>
      <c r="I1324" s="270"/>
      <c r="J1324" s="266"/>
      <c r="K1324" s="266"/>
      <c r="L1324" s="271"/>
      <c r="M1324" s="272"/>
      <c r="N1324" s="273"/>
      <c r="O1324" s="273"/>
      <c r="P1324" s="273"/>
      <c r="Q1324" s="273"/>
      <c r="R1324" s="273"/>
      <c r="S1324" s="273"/>
      <c r="T1324" s="274"/>
      <c r="U1324" s="16"/>
      <c r="V1324" s="16"/>
      <c r="W1324" s="16"/>
      <c r="X1324" s="16"/>
      <c r="Y1324" s="16"/>
      <c r="Z1324" s="16"/>
      <c r="AA1324" s="16"/>
      <c r="AB1324" s="16"/>
      <c r="AC1324" s="16"/>
      <c r="AD1324" s="16"/>
      <c r="AE1324" s="16"/>
      <c r="AT1324" s="275" t="s">
        <v>156</v>
      </c>
      <c r="AU1324" s="275" t="s">
        <v>84</v>
      </c>
      <c r="AV1324" s="16" t="s">
        <v>149</v>
      </c>
      <c r="AW1324" s="16" t="s">
        <v>30</v>
      </c>
      <c r="AX1324" s="16" t="s">
        <v>74</v>
      </c>
      <c r="AY1324" s="275" t="s">
        <v>148</v>
      </c>
    </row>
    <row r="1325" s="14" customFormat="1">
      <c r="A1325" s="14"/>
      <c r="B1325" s="243"/>
      <c r="C1325" s="244"/>
      <c r="D1325" s="234" t="s">
        <v>156</v>
      </c>
      <c r="E1325" s="245" t="s">
        <v>1</v>
      </c>
      <c r="F1325" s="246" t="s">
        <v>1285</v>
      </c>
      <c r="G1325" s="244"/>
      <c r="H1325" s="247">
        <v>-11.335000000000001</v>
      </c>
      <c r="I1325" s="248"/>
      <c r="J1325" s="244"/>
      <c r="K1325" s="244"/>
      <c r="L1325" s="249"/>
      <c r="M1325" s="250"/>
      <c r="N1325" s="251"/>
      <c r="O1325" s="251"/>
      <c r="P1325" s="251"/>
      <c r="Q1325" s="251"/>
      <c r="R1325" s="251"/>
      <c r="S1325" s="251"/>
      <c r="T1325" s="252"/>
      <c r="U1325" s="14"/>
      <c r="V1325" s="14"/>
      <c r="W1325" s="14"/>
      <c r="X1325" s="14"/>
      <c r="Y1325" s="14"/>
      <c r="Z1325" s="14"/>
      <c r="AA1325" s="14"/>
      <c r="AB1325" s="14"/>
      <c r="AC1325" s="14"/>
      <c r="AD1325" s="14"/>
      <c r="AE1325" s="14"/>
      <c r="AT1325" s="253" t="s">
        <v>156</v>
      </c>
      <c r="AU1325" s="253" t="s">
        <v>84</v>
      </c>
      <c r="AV1325" s="14" t="s">
        <v>84</v>
      </c>
      <c r="AW1325" s="14" t="s">
        <v>30</v>
      </c>
      <c r="AX1325" s="14" t="s">
        <v>74</v>
      </c>
      <c r="AY1325" s="253" t="s">
        <v>148</v>
      </c>
    </row>
    <row r="1326" s="15" customFormat="1">
      <c r="A1326" s="15"/>
      <c r="B1326" s="254"/>
      <c r="C1326" s="255"/>
      <c r="D1326" s="234" t="s">
        <v>156</v>
      </c>
      <c r="E1326" s="256" t="s">
        <v>1</v>
      </c>
      <c r="F1326" s="257" t="s">
        <v>162</v>
      </c>
      <c r="G1326" s="255"/>
      <c r="H1326" s="258">
        <v>459.92699999999996</v>
      </c>
      <c r="I1326" s="259"/>
      <c r="J1326" s="255"/>
      <c r="K1326" s="255"/>
      <c r="L1326" s="260"/>
      <c r="M1326" s="261"/>
      <c r="N1326" s="262"/>
      <c r="O1326" s="262"/>
      <c r="P1326" s="262"/>
      <c r="Q1326" s="262"/>
      <c r="R1326" s="262"/>
      <c r="S1326" s="262"/>
      <c r="T1326" s="263"/>
      <c r="U1326" s="15"/>
      <c r="V1326" s="15"/>
      <c r="W1326" s="15"/>
      <c r="X1326" s="15"/>
      <c r="Y1326" s="15"/>
      <c r="Z1326" s="15"/>
      <c r="AA1326" s="15"/>
      <c r="AB1326" s="15"/>
      <c r="AC1326" s="15"/>
      <c r="AD1326" s="15"/>
      <c r="AE1326" s="15"/>
      <c r="AT1326" s="264" t="s">
        <v>156</v>
      </c>
      <c r="AU1326" s="264" t="s">
        <v>84</v>
      </c>
      <c r="AV1326" s="15" t="s">
        <v>155</v>
      </c>
      <c r="AW1326" s="15" t="s">
        <v>30</v>
      </c>
      <c r="AX1326" s="15" t="s">
        <v>82</v>
      </c>
      <c r="AY1326" s="264" t="s">
        <v>148</v>
      </c>
    </row>
    <row r="1327" s="2" customFormat="1" ht="16.5" customHeight="1">
      <c r="A1327" s="39"/>
      <c r="B1327" s="40"/>
      <c r="C1327" s="276" t="s">
        <v>889</v>
      </c>
      <c r="D1327" s="276" t="s">
        <v>183</v>
      </c>
      <c r="E1327" s="277" t="s">
        <v>1286</v>
      </c>
      <c r="F1327" s="278" t="s">
        <v>1287</v>
      </c>
      <c r="G1327" s="279" t="s">
        <v>154</v>
      </c>
      <c r="H1327" s="280">
        <v>505.92000000000002</v>
      </c>
      <c r="I1327" s="281"/>
      <c r="J1327" s="282">
        <f>ROUND(I1327*H1327,2)</f>
        <v>0</v>
      </c>
      <c r="K1327" s="278" t="s">
        <v>33</v>
      </c>
      <c r="L1327" s="283"/>
      <c r="M1327" s="284" t="s">
        <v>1</v>
      </c>
      <c r="N1327" s="285" t="s">
        <v>39</v>
      </c>
      <c r="O1327" s="92"/>
      <c r="P1327" s="228">
        <f>O1327*H1327</f>
        <v>0</v>
      </c>
      <c r="Q1327" s="228">
        <v>0.0126</v>
      </c>
      <c r="R1327" s="228">
        <f>Q1327*H1327</f>
        <v>6.3745919999999998</v>
      </c>
      <c r="S1327" s="228">
        <v>0</v>
      </c>
      <c r="T1327" s="229">
        <f>S1327*H1327</f>
        <v>0</v>
      </c>
      <c r="U1327" s="39"/>
      <c r="V1327" s="39"/>
      <c r="W1327" s="39"/>
      <c r="X1327" s="39"/>
      <c r="Y1327" s="39"/>
      <c r="Z1327" s="39"/>
      <c r="AA1327" s="39"/>
      <c r="AB1327" s="39"/>
      <c r="AC1327" s="39"/>
      <c r="AD1327" s="39"/>
      <c r="AE1327" s="39"/>
      <c r="AR1327" s="230" t="s">
        <v>280</v>
      </c>
      <c r="AT1327" s="230" t="s">
        <v>183</v>
      </c>
      <c r="AU1327" s="230" t="s">
        <v>84</v>
      </c>
      <c r="AY1327" s="18" t="s">
        <v>148</v>
      </c>
      <c r="BE1327" s="231">
        <f>IF(N1327="základní",J1327,0)</f>
        <v>0</v>
      </c>
      <c r="BF1327" s="231">
        <f>IF(N1327="snížená",J1327,0)</f>
        <v>0</v>
      </c>
      <c r="BG1327" s="231">
        <f>IF(N1327="zákl. přenesená",J1327,0)</f>
        <v>0</v>
      </c>
      <c r="BH1327" s="231">
        <f>IF(N1327="sníž. přenesená",J1327,0)</f>
        <v>0</v>
      </c>
      <c r="BI1327" s="231">
        <f>IF(N1327="nulová",J1327,0)</f>
        <v>0</v>
      </c>
      <c r="BJ1327" s="18" t="s">
        <v>82</v>
      </c>
      <c r="BK1327" s="231">
        <f>ROUND(I1327*H1327,2)</f>
        <v>0</v>
      </c>
      <c r="BL1327" s="18" t="s">
        <v>218</v>
      </c>
      <c r="BM1327" s="230" t="s">
        <v>1288</v>
      </c>
    </row>
    <row r="1328" s="14" customFormat="1">
      <c r="A1328" s="14"/>
      <c r="B1328" s="243"/>
      <c r="C1328" s="244"/>
      <c r="D1328" s="234" t="s">
        <v>156</v>
      </c>
      <c r="E1328" s="245" t="s">
        <v>1</v>
      </c>
      <c r="F1328" s="246" t="s">
        <v>1289</v>
      </c>
      <c r="G1328" s="244"/>
      <c r="H1328" s="247">
        <v>505.92000000000002</v>
      </c>
      <c r="I1328" s="248"/>
      <c r="J1328" s="244"/>
      <c r="K1328" s="244"/>
      <c r="L1328" s="249"/>
      <c r="M1328" s="250"/>
      <c r="N1328" s="251"/>
      <c r="O1328" s="251"/>
      <c r="P1328" s="251"/>
      <c r="Q1328" s="251"/>
      <c r="R1328" s="251"/>
      <c r="S1328" s="251"/>
      <c r="T1328" s="252"/>
      <c r="U1328" s="14"/>
      <c r="V1328" s="14"/>
      <c r="W1328" s="14"/>
      <c r="X1328" s="14"/>
      <c r="Y1328" s="14"/>
      <c r="Z1328" s="14"/>
      <c r="AA1328" s="14"/>
      <c r="AB1328" s="14"/>
      <c r="AC1328" s="14"/>
      <c r="AD1328" s="14"/>
      <c r="AE1328" s="14"/>
      <c r="AT1328" s="253" t="s">
        <v>156</v>
      </c>
      <c r="AU1328" s="253" t="s">
        <v>84</v>
      </c>
      <c r="AV1328" s="14" t="s">
        <v>84</v>
      </c>
      <c r="AW1328" s="14" t="s">
        <v>30</v>
      </c>
      <c r="AX1328" s="14" t="s">
        <v>74</v>
      </c>
      <c r="AY1328" s="253" t="s">
        <v>148</v>
      </c>
    </row>
    <row r="1329" s="15" customFormat="1">
      <c r="A1329" s="15"/>
      <c r="B1329" s="254"/>
      <c r="C1329" s="255"/>
      <c r="D1329" s="234" t="s">
        <v>156</v>
      </c>
      <c r="E1329" s="256" t="s">
        <v>1</v>
      </c>
      <c r="F1329" s="257" t="s">
        <v>162</v>
      </c>
      <c r="G1329" s="255"/>
      <c r="H1329" s="258">
        <v>505.92000000000002</v>
      </c>
      <c r="I1329" s="259"/>
      <c r="J1329" s="255"/>
      <c r="K1329" s="255"/>
      <c r="L1329" s="260"/>
      <c r="M1329" s="261"/>
      <c r="N1329" s="262"/>
      <c r="O1329" s="262"/>
      <c r="P1329" s="262"/>
      <c r="Q1329" s="262"/>
      <c r="R1329" s="262"/>
      <c r="S1329" s="262"/>
      <c r="T1329" s="263"/>
      <c r="U1329" s="15"/>
      <c r="V1329" s="15"/>
      <c r="W1329" s="15"/>
      <c r="X1329" s="15"/>
      <c r="Y1329" s="15"/>
      <c r="Z1329" s="15"/>
      <c r="AA1329" s="15"/>
      <c r="AB1329" s="15"/>
      <c r="AC1329" s="15"/>
      <c r="AD1329" s="15"/>
      <c r="AE1329" s="15"/>
      <c r="AT1329" s="264" t="s">
        <v>156</v>
      </c>
      <c r="AU1329" s="264" t="s">
        <v>84</v>
      </c>
      <c r="AV1329" s="15" t="s">
        <v>155</v>
      </c>
      <c r="AW1329" s="15" t="s">
        <v>30</v>
      </c>
      <c r="AX1329" s="15" t="s">
        <v>82</v>
      </c>
      <c r="AY1329" s="264" t="s">
        <v>148</v>
      </c>
    </row>
    <row r="1330" s="2" customFormat="1" ht="24.15" customHeight="1">
      <c r="A1330" s="39"/>
      <c r="B1330" s="40"/>
      <c r="C1330" s="219" t="s">
        <v>1290</v>
      </c>
      <c r="D1330" s="219" t="s">
        <v>151</v>
      </c>
      <c r="E1330" s="220" t="s">
        <v>1291</v>
      </c>
      <c r="F1330" s="221" t="s">
        <v>1292</v>
      </c>
      <c r="G1330" s="222" t="s">
        <v>154</v>
      </c>
      <c r="H1330" s="223">
        <v>20.324999999999999</v>
      </c>
      <c r="I1330" s="224"/>
      <c r="J1330" s="225">
        <f>ROUND(I1330*H1330,2)</f>
        <v>0</v>
      </c>
      <c r="K1330" s="221" t="s">
        <v>33</v>
      </c>
      <c r="L1330" s="45"/>
      <c r="M1330" s="226" t="s">
        <v>1</v>
      </c>
      <c r="N1330" s="227" t="s">
        <v>39</v>
      </c>
      <c r="O1330" s="92"/>
      <c r="P1330" s="228">
        <f>O1330*H1330</f>
        <v>0</v>
      </c>
      <c r="Q1330" s="228">
        <v>0</v>
      </c>
      <c r="R1330" s="228">
        <f>Q1330*H1330</f>
        <v>0</v>
      </c>
      <c r="S1330" s="228">
        <v>0</v>
      </c>
      <c r="T1330" s="229">
        <f>S1330*H1330</f>
        <v>0</v>
      </c>
      <c r="U1330" s="39"/>
      <c r="V1330" s="39"/>
      <c r="W1330" s="39"/>
      <c r="X1330" s="39"/>
      <c r="Y1330" s="39"/>
      <c r="Z1330" s="39"/>
      <c r="AA1330" s="39"/>
      <c r="AB1330" s="39"/>
      <c r="AC1330" s="39"/>
      <c r="AD1330" s="39"/>
      <c r="AE1330" s="39"/>
      <c r="AR1330" s="230" t="s">
        <v>218</v>
      </c>
      <c r="AT1330" s="230" t="s">
        <v>151</v>
      </c>
      <c r="AU1330" s="230" t="s">
        <v>84</v>
      </c>
      <c r="AY1330" s="18" t="s">
        <v>148</v>
      </c>
      <c r="BE1330" s="231">
        <f>IF(N1330="základní",J1330,0)</f>
        <v>0</v>
      </c>
      <c r="BF1330" s="231">
        <f>IF(N1330="snížená",J1330,0)</f>
        <v>0</v>
      </c>
      <c r="BG1330" s="231">
        <f>IF(N1330="zákl. přenesená",J1330,0)</f>
        <v>0</v>
      </c>
      <c r="BH1330" s="231">
        <f>IF(N1330="sníž. přenesená",J1330,0)</f>
        <v>0</v>
      </c>
      <c r="BI1330" s="231">
        <f>IF(N1330="nulová",J1330,0)</f>
        <v>0</v>
      </c>
      <c r="BJ1330" s="18" t="s">
        <v>82</v>
      </c>
      <c r="BK1330" s="231">
        <f>ROUND(I1330*H1330,2)</f>
        <v>0</v>
      </c>
      <c r="BL1330" s="18" t="s">
        <v>218</v>
      </c>
      <c r="BM1330" s="230" t="s">
        <v>1293</v>
      </c>
    </row>
    <row r="1331" s="13" customFormat="1">
      <c r="A1331" s="13"/>
      <c r="B1331" s="232"/>
      <c r="C1331" s="233"/>
      <c r="D1331" s="234" t="s">
        <v>156</v>
      </c>
      <c r="E1331" s="235" t="s">
        <v>1</v>
      </c>
      <c r="F1331" s="236" t="s">
        <v>545</v>
      </c>
      <c r="G1331" s="233"/>
      <c r="H1331" s="235" t="s">
        <v>1</v>
      </c>
      <c r="I1331" s="237"/>
      <c r="J1331" s="233"/>
      <c r="K1331" s="233"/>
      <c r="L1331" s="238"/>
      <c r="M1331" s="239"/>
      <c r="N1331" s="240"/>
      <c r="O1331" s="240"/>
      <c r="P1331" s="240"/>
      <c r="Q1331" s="240"/>
      <c r="R1331" s="240"/>
      <c r="S1331" s="240"/>
      <c r="T1331" s="241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42" t="s">
        <v>156</v>
      </c>
      <c r="AU1331" s="242" t="s">
        <v>84</v>
      </c>
      <c r="AV1331" s="13" t="s">
        <v>82</v>
      </c>
      <c r="AW1331" s="13" t="s">
        <v>30</v>
      </c>
      <c r="AX1331" s="13" t="s">
        <v>74</v>
      </c>
      <c r="AY1331" s="242" t="s">
        <v>148</v>
      </c>
    </row>
    <row r="1332" s="14" customFormat="1">
      <c r="A1332" s="14"/>
      <c r="B1332" s="243"/>
      <c r="C1332" s="244"/>
      <c r="D1332" s="234" t="s">
        <v>156</v>
      </c>
      <c r="E1332" s="245" t="s">
        <v>1</v>
      </c>
      <c r="F1332" s="246" t="s">
        <v>1254</v>
      </c>
      <c r="G1332" s="244"/>
      <c r="H1332" s="247">
        <v>15.914999999999999</v>
      </c>
      <c r="I1332" s="248"/>
      <c r="J1332" s="244"/>
      <c r="K1332" s="244"/>
      <c r="L1332" s="249"/>
      <c r="M1332" s="250"/>
      <c r="N1332" s="251"/>
      <c r="O1332" s="251"/>
      <c r="P1332" s="251"/>
      <c r="Q1332" s="251"/>
      <c r="R1332" s="251"/>
      <c r="S1332" s="251"/>
      <c r="T1332" s="252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253" t="s">
        <v>156</v>
      </c>
      <c r="AU1332" s="253" t="s">
        <v>84</v>
      </c>
      <c r="AV1332" s="14" t="s">
        <v>84</v>
      </c>
      <c r="AW1332" s="14" t="s">
        <v>30</v>
      </c>
      <c r="AX1332" s="14" t="s">
        <v>74</v>
      </c>
      <c r="AY1332" s="253" t="s">
        <v>148</v>
      </c>
    </row>
    <row r="1333" s="14" customFormat="1">
      <c r="A1333" s="14"/>
      <c r="B1333" s="243"/>
      <c r="C1333" s="244"/>
      <c r="D1333" s="234" t="s">
        <v>156</v>
      </c>
      <c r="E1333" s="245" t="s">
        <v>1</v>
      </c>
      <c r="F1333" s="246" t="s">
        <v>1273</v>
      </c>
      <c r="G1333" s="244"/>
      <c r="H1333" s="247">
        <v>2.2050000000000001</v>
      </c>
      <c r="I1333" s="248"/>
      <c r="J1333" s="244"/>
      <c r="K1333" s="244"/>
      <c r="L1333" s="249"/>
      <c r="M1333" s="250"/>
      <c r="N1333" s="251"/>
      <c r="O1333" s="251"/>
      <c r="P1333" s="251"/>
      <c r="Q1333" s="251"/>
      <c r="R1333" s="251"/>
      <c r="S1333" s="251"/>
      <c r="T1333" s="252"/>
      <c r="U1333" s="14"/>
      <c r="V1333" s="14"/>
      <c r="W1333" s="14"/>
      <c r="X1333" s="14"/>
      <c r="Y1333" s="14"/>
      <c r="Z1333" s="14"/>
      <c r="AA1333" s="14"/>
      <c r="AB1333" s="14"/>
      <c r="AC1333" s="14"/>
      <c r="AD1333" s="14"/>
      <c r="AE1333" s="14"/>
      <c r="AT1333" s="253" t="s">
        <v>156</v>
      </c>
      <c r="AU1333" s="253" t="s">
        <v>84</v>
      </c>
      <c r="AV1333" s="14" t="s">
        <v>84</v>
      </c>
      <c r="AW1333" s="14" t="s">
        <v>30</v>
      </c>
      <c r="AX1333" s="14" t="s">
        <v>74</v>
      </c>
      <c r="AY1333" s="253" t="s">
        <v>148</v>
      </c>
    </row>
    <row r="1334" s="16" customFormat="1">
      <c r="A1334" s="16"/>
      <c r="B1334" s="265"/>
      <c r="C1334" s="266"/>
      <c r="D1334" s="234" t="s">
        <v>156</v>
      </c>
      <c r="E1334" s="267" t="s">
        <v>1</v>
      </c>
      <c r="F1334" s="268" t="s">
        <v>178</v>
      </c>
      <c r="G1334" s="266"/>
      <c r="H1334" s="269">
        <v>18.119999999999997</v>
      </c>
      <c r="I1334" s="270"/>
      <c r="J1334" s="266"/>
      <c r="K1334" s="266"/>
      <c r="L1334" s="271"/>
      <c r="M1334" s="272"/>
      <c r="N1334" s="273"/>
      <c r="O1334" s="273"/>
      <c r="P1334" s="273"/>
      <c r="Q1334" s="273"/>
      <c r="R1334" s="273"/>
      <c r="S1334" s="273"/>
      <c r="T1334" s="274"/>
      <c r="U1334" s="16"/>
      <c r="V1334" s="16"/>
      <c r="W1334" s="16"/>
      <c r="X1334" s="16"/>
      <c r="Y1334" s="16"/>
      <c r="Z1334" s="16"/>
      <c r="AA1334" s="16"/>
      <c r="AB1334" s="16"/>
      <c r="AC1334" s="16"/>
      <c r="AD1334" s="16"/>
      <c r="AE1334" s="16"/>
      <c r="AT1334" s="275" t="s">
        <v>156</v>
      </c>
      <c r="AU1334" s="275" t="s">
        <v>84</v>
      </c>
      <c r="AV1334" s="16" t="s">
        <v>149</v>
      </c>
      <c r="AW1334" s="16" t="s">
        <v>30</v>
      </c>
      <c r="AX1334" s="16" t="s">
        <v>74</v>
      </c>
      <c r="AY1334" s="275" t="s">
        <v>148</v>
      </c>
    </row>
    <row r="1335" s="13" customFormat="1">
      <c r="A1335" s="13"/>
      <c r="B1335" s="232"/>
      <c r="C1335" s="233"/>
      <c r="D1335" s="234" t="s">
        <v>156</v>
      </c>
      <c r="E1335" s="235" t="s">
        <v>1</v>
      </c>
      <c r="F1335" s="236" t="s">
        <v>1279</v>
      </c>
      <c r="G1335" s="233"/>
      <c r="H1335" s="235" t="s">
        <v>1</v>
      </c>
      <c r="I1335" s="237"/>
      <c r="J1335" s="233"/>
      <c r="K1335" s="233"/>
      <c r="L1335" s="238"/>
      <c r="M1335" s="239"/>
      <c r="N1335" s="240"/>
      <c r="O1335" s="240"/>
      <c r="P1335" s="240"/>
      <c r="Q1335" s="240"/>
      <c r="R1335" s="240"/>
      <c r="S1335" s="240"/>
      <c r="T1335" s="241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T1335" s="242" t="s">
        <v>156</v>
      </c>
      <c r="AU1335" s="242" t="s">
        <v>84</v>
      </c>
      <c r="AV1335" s="13" t="s">
        <v>82</v>
      </c>
      <c r="AW1335" s="13" t="s">
        <v>30</v>
      </c>
      <c r="AX1335" s="13" t="s">
        <v>74</v>
      </c>
      <c r="AY1335" s="242" t="s">
        <v>148</v>
      </c>
    </row>
    <row r="1336" s="14" customFormat="1">
      <c r="A1336" s="14"/>
      <c r="B1336" s="243"/>
      <c r="C1336" s="244"/>
      <c r="D1336" s="234" t="s">
        <v>156</v>
      </c>
      <c r="E1336" s="245" t="s">
        <v>1</v>
      </c>
      <c r="F1336" s="246" t="s">
        <v>1273</v>
      </c>
      <c r="G1336" s="244"/>
      <c r="H1336" s="247">
        <v>2.2050000000000001</v>
      </c>
      <c r="I1336" s="248"/>
      <c r="J1336" s="244"/>
      <c r="K1336" s="244"/>
      <c r="L1336" s="249"/>
      <c r="M1336" s="250"/>
      <c r="N1336" s="251"/>
      <c r="O1336" s="251"/>
      <c r="P1336" s="251"/>
      <c r="Q1336" s="251"/>
      <c r="R1336" s="251"/>
      <c r="S1336" s="251"/>
      <c r="T1336" s="252"/>
      <c r="U1336" s="14"/>
      <c r="V1336" s="14"/>
      <c r="W1336" s="14"/>
      <c r="X1336" s="14"/>
      <c r="Y1336" s="14"/>
      <c r="Z1336" s="14"/>
      <c r="AA1336" s="14"/>
      <c r="AB1336" s="14"/>
      <c r="AC1336" s="14"/>
      <c r="AD1336" s="14"/>
      <c r="AE1336" s="14"/>
      <c r="AT1336" s="253" t="s">
        <v>156</v>
      </c>
      <c r="AU1336" s="253" t="s">
        <v>84</v>
      </c>
      <c r="AV1336" s="14" t="s">
        <v>84</v>
      </c>
      <c r="AW1336" s="14" t="s">
        <v>30</v>
      </c>
      <c r="AX1336" s="14" t="s">
        <v>74</v>
      </c>
      <c r="AY1336" s="253" t="s">
        <v>148</v>
      </c>
    </row>
    <row r="1337" s="15" customFormat="1">
      <c r="A1337" s="15"/>
      <c r="B1337" s="254"/>
      <c r="C1337" s="255"/>
      <c r="D1337" s="234" t="s">
        <v>156</v>
      </c>
      <c r="E1337" s="256" t="s">
        <v>1</v>
      </c>
      <c r="F1337" s="257" t="s">
        <v>162</v>
      </c>
      <c r="G1337" s="255"/>
      <c r="H1337" s="258">
        <v>20.324999999999996</v>
      </c>
      <c r="I1337" s="259"/>
      <c r="J1337" s="255"/>
      <c r="K1337" s="255"/>
      <c r="L1337" s="260"/>
      <c r="M1337" s="261"/>
      <c r="N1337" s="262"/>
      <c r="O1337" s="262"/>
      <c r="P1337" s="262"/>
      <c r="Q1337" s="262"/>
      <c r="R1337" s="262"/>
      <c r="S1337" s="262"/>
      <c r="T1337" s="263"/>
      <c r="U1337" s="15"/>
      <c r="V1337" s="15"/>
      <c r="W1337" s="15"/>
      <c r="X1337" s="15"/>
      <c r="Y1337" s="15"/>
      <c r="Z1337" s="15"/>
      <c r="AA1337" s="15"/>
      <c r="AB1337" s="15"/>
      <c r="AC1337" s="15"/>
      <c r="AD1337" s="15"/>
      <c r="AE1337" s="15"/>
      <c r="AT1337" s="264" t="s">
        <v>156</v>
      </c>
      <c r="AU1337" s="264" t="s">
        <v>84</v>
      </c>
      <c r="AV1337" s="15" t="s">
        <v>155</v>
      </c>
      <c r="AW1337" s="15" t="s">
        <v>30</v>
      </c>
      <c r="AX1337" s="15" t="s">
        <v>82</v>
      </c>
      <c r="AY1337" s="264" t="s">
        <v>148</v>
      </c>
    </row>
    <row r="1338" s="2" customFormat="1" ht="24.15" customHeight="1">
      <c r="A1338" s="39"/>
      <c r="B1338" s="40"/>
      <c r="C1338" s="219" t="s">
        <v>894</v>
      </c>
      <c r="D1338" s="219" t="s">
        <v>151</v>
      </c>
      <c r="E1338" s="220" t="s">
        <v>1294</v>
      </c>
      <c r="F1338" s="221" t="s">
        <v>1295</v>
      </c>
      <c r="G1338" s="222" t="s">
        <v>154</v>
      </c>
      <c r="H1338" s="223">
        <v>459.92700000000002</v>
      </c>
      <c r="I1338" s="224"/>
      <c r="J1338" s="225">
        <f>ROUND(I1338*H1338,2)</f>
        <v>0</v>
      </c>
      <c r="K1338" s="221" t="s">
        <v>33</v>
      </c>
      <c r="L1338" s="45"/>
      <c r="M1338" s="226" t="s">
        <v>1</v>
      </c>
      <c r="N1338" s="227" t="s">
        <v>39</v>
      </c>
      <c r="O1338" s="92"/>
      <c r="P1338" s="228">
        <f>O1338*H1338</f>
        <v>0</v>
      </c>
      <c r="Q1338" s="228">
        <v>0</v>
      </c>
      <c r="R1338" s="228">
        <f>Q1338*H1338</f>
        <v>0</v>
      </c>
      <c r="S1338" s="228">
        <v>0</v>
      </c>
      <c r="T1338" s="229">
        <f>S1338*H1338</f>
        <v>0</v>
      </c>
      <c r="U1338" s="39"/>
      <c r="V1338" s="39"/>
      <c r="W1338" s="39"/>
      <c r="X1338" s="39"/>
      <c r="Y1338" s="39"/>
      <c r="Z1338" s="39"/>
      <c r="AA1338" s="39"/>
      <c r="AB1338" s="39"/>
      <c r="AC1338" s="39"/>
      <c r="AD1338" s="39"/>
      <c r="AE1338" s="39"/>
      <c r="AR1338" s="230" t="s">
        <v>218</v>
      </c>
      <c r="AT1338" s="230" t="s">
        <v>151</v>
      </c>
      <c r="AU1338" s="230" t="s">
        <v>84</v>
      </c>
      <c r="AY1338" s="18" t="s">
        <v>148</v>
      </c>
      <c r="BE1338" s="231">
        <f>IF(N1338="základní",J1338,0)</f>
        <v>0</v>
      </c>
      <c r="BF1338" s="231">
        <f>IF(N1338="snížená",J1338,0)</f>
        <v>0</v>
      </c>
      <c r="BG1338" s="231">
        <f>IF(N1338="zákl. přenesená",J1338,0)</f>
        <v>0</v>
      </c>
      <c r="BH1338" s="231">
        <f>IF(N1338="sníž. přenesená",J1338,0)</f>
        <v>0</v>
      </c>
      <c r="BI1338" s="231">
        <f>IF(N1338="nulová",J1338,0)</f>
        <v>0</v>
      </c>
      <c r="BJ1338" s="18" t="s">
        <v>82</v>
      </c>
      <c r="BK1338" s="231">
        <f>ROUND(I1338*H1338,2)</f>
        <v>0</v>
      </c>
      <c r="BL1338" s="18" t="s">
        <v>218</v>
      </c>
      <c r="BM1338" s="230" t="s">
        <v>1296</v>
      </c>
    </row>
    <row r="1339" s="2" customFormat="1" ht="24.15" customHeight="1">
      <c r="A1339" s="39"/>
      <c r="B1339" s="40"/>
      <c r="C1339" s="219" t="s">
        <v>1297</v>
      </c>
      <c r="D1339" s="219" t="s">
        <v>151</v>
      </c>
      <c r="E1339" s="220" t="s">
        <v>1298</v>
      </c>
      <c r="F1339" s="221" t="s">
        <v>1299</v>
      </c>
      <c r="G1339" s="222" t="s">
        <v>154</v>
      </c>
      <c r="H1339" s="223">
        <v>2.3999999999999999</v>
      </c>
      <c r="I1339" s="224"/>
      <c r="J1339" s="225">
        <f>ROUND(I1339*H1339,2)</f>
        <v>0</v>
      </c>
      <c r="K1339" s="221" t="s">
        <v>33</v>
      </c>
      <c r="L1339" s="45"/>
      <c r="M1339" s="226" t="s">
        <v>1</v>
      </c>
      <c r="N1339" s="227" t="s">
        <v>39</v>
      </c>
      <c r="O1339" s="92"/>
      <c r="P1339" s="228">
        <f>O1339*H1339</f>
        <v>0</v>
      </c>
      <c r="Q1339" s="228">
        <v>0.00057898590000000005</v>
      </c>
      <c r="R1339" s="228">
        <f>Q1339*H1339</f>
        <v>0.0013895661600000001</v>
      </c>
      <c r="S1339" s="228">
        <v>0</v>
      </c>
      <c r="T1339" s="229">
        <f>S1339*H1339</f>
        <v>0</v>
      </c>
      <c r="U1339" s="39"/>
      <c r="V1339" s="39"/>
      <c r="W1339" s="39"/>
      <c r="X1339" s="39"/>
      <c r="Y1339" s="39"/>
      <c r="Z1339" s="39"/>
      <c r="AA1339" s="39"/>
      <c r="AB1339" s="39"/>
      <c r="AC1339" s="39"/>
      <c r="AD1339" s="39"/>
      <c r="AE1339" s="39"/>
      <c r="AR1339" s="230" t="s">
        <v>218</v>
      </c>
      <c r="AT1339" s="230" t="s">
        <v>151</v>
      </c>
      <c r="AU1339" s="230" t="s">
        <v>84</v>
      </c>
      <c r="AY1339" s="18" t="s">
        <v>148</v>
      </c>
      <c r="BE1339" s="231">
        <f>IF(N1339="základní",J1339,0)</f>
        <v>0</v>
      </c>
      <c r="BF1339" s="231">
        <f>IF(N1339="snížená",J1339,0)</f>
        <v>0</v>
      </c>
      <c r="BG1339" s="231">
        <f>IF(N1339="zákl. přenesená",J1339,0)</f>
        <v>0</v>
      </c>
      <c r="BH1339" s="231">
        <f>IF(N1339="sníž. přenesená",J1339,0)</f>
        <v>0</v>
      </c>
      <c r="BI1339" s="231">
        <f>IF(N1339="nulová",J1339,0)</f>
        <v>0</v>
      </c>
      <c r="BJ1339" s="18" t="s">
        <v>82</v>
      </c>
      <c r="BK1339" s="231">
        <f>ROUND(I1339*H1339,2)</f>
        <v>0</v>
      </c>
      <c r="BL1339" s="18" t="s">
        <v>218</v>
      </c>
      <c r="BM1339" s="230" t="s">
        <v>1300</v>
      </c>
    </row>
    <row r="1340" s="13" customFormat="1">
      <c r="A1340" s="13"/>
      <c r="B1340" s="232"/>
      <c r="C1340" s="233"/>
      <c r="D1340" s="234" t="s">
        <v>156</v>
      </c>
      <c r="E1340" s="235" t="s">
        <v>1</v>
      </c>
      <c r="F1340" s="236" t="s">
        <v>1301</v>
      </c>
      <c r="G1340" s="233"/>
      <c r="H1340" s="235" t="s">
        <v>1</v>
      </c>
      <c r="I1340" s="237"/>
      <c r="J1340" s="233"/>
      <c r="K1340" s="233"/>
      <c r="L1340" s="238"/>
      <c r="M1340" s="239"/>
      <c r="N1340" s="240"/>
      <c r="O1340" s="240"/>
      <c r="P1340" s="240"/>
      <c r="Q1340" s="240"/>
      <c r="R1340" s="240"/>
      <c r="S1340" s="240"/>
      <c r="T1340" s="241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T1340" s="242" t="s">
        <v>156</v>
      </c>
      <c r="AU1340" s="242" t="s">
        <v>84</v>
      </c>
      <c r="AV1340" s="13" t="s">
        <v>82</v>
      </c>
      <c r="AW1340" s="13" t="s">
        <v>30</v>
      </c>
      <c r="AX1340" s="13" t="s">
        <v>74</v>
      </c>
      <c r="AY1340" s="242" t="s">
        <v>148</v>
      </c>
    </row>
    <row r="1341" s="14" customFormat="1">
      <c r="A1341" s="14"/>
      <c r="B1341" s="243"/>
      <c r="C1341" s="244"/>
      <c r="D1341" s="234" t="s">
        <v>156</v>
      </c>
      <c r="E1341" s="245" t="s">
        <v>1</v>
      </c>
      <c r="F1341" s="246" t="s">
        <v>1302</v>
      </c>
      <c r="G1341" s="244"/>
      <c r="H1341" s="247">
        <v>2.3999999999999999</v>
      </c>
      <c r="I1341" s="248"/>
      <c r="J1341" s="244"/>
      <c r="K1341" s="244"/>
      <c r="L1341" s="249"/>
      <c r="M1341" s="250"/>
      <c r="N1341" s="251"/>
      <c r="O1341" s="251"/>
      <c r="P1341" s="251"/>
      <c r="Q1341" s="251"/>
      <c r="R1341" s="251"/>
      <c r="S1341" s="251"/>
      <c r="T1341" s="252"/>
      <c r="U1341" s="14"/>
      <c r="V1341" s="14"/>
      <c r="W1341" s="14"/>
      <c r="X1341" s="14"/>
      <c r="Y1341" s="14"/>
      <c r="Z1341" s="14"/>
      <c r="AA1341" s="14"/>
      <c r="AB1341" s="14"/>
      <c r="AC1341" s="14"/>
      <c r="AD1341" s="14"/>
      <c r="AE1341" s="14"/>
      <c r="AT1341" s="253" t="s">
        <v>156</v>
      </c>
      <c r="AU1341" s="253" t="s">
        <v>84</v>
      </c>
      <c r="AV1341" s="14" t="s">
        <v>84</v>
      </c>
      <c r="AW1341" s="14" t="s">
        <v>30</v>
      </c>
      <c r="AX1341" s="14" t="s">
        <v>74</v>
      </c>
      <c r="AY1341" s="253" t="s">
        <v>148</v>
      </c>
    </row>
    <row r="1342" s="15" customFormat="1">
      <c r="A1342" s="15"/>
      <c r="B1342" s="254"/>
      <c r="C1342" s="255"/>
      <c r="D1342" s="234" t="s">
        <v>156</v>
      </c>
      <c r="E1342" s="256" t="s">
        <v>1</v>
      </c>
      <c r="F1342" s="257" t="s">
        <v>162</v>
      </c>
      <c r="G1342" s="255"/>
      <c r="H1342" s="258">
        <v>2.3999999999999999</v>
      </c>
      <c r="I1342" s="259"/>
      <c r="J1342" s="255"/>
      <c r="K1342" s="255"/>
      <c r="L1342" s="260"/>
      <c r="M1342" s="261"/>
      <c r="N1342" s="262"/>
      <c r="O1342" s="262"/>
      <c r="P1342" s="262"/>
      <c r="Q1342" s="262"/>
      <c r="R1342" s="262"/>
      <c r="S1342" s="262"/>
      <c r="T1342" s="263"/>
      <c r="U1342" s="15"/>
      <c r="V1342" s="15"/>
      <c r="W1342" s="15"/>
      <c r="X1342" s="15"/>
      <c r="Y1342" s="15"/>
      <c r="Z1342" s="15"/>
      <c r="AA1342" s="15"/>
      <c r="AB1342" s="15"/>
      <c r="AC1342" s="15"/>
      <c r="AD1342" s="15"/>
      <c r="AE1342" s="15"/>
      <c r="AT1342" s="264" t="s">
        <v>156</v>
      </c>
      <c r="AU1342" s="264" t="s">
        <v>84</v>
      </c>
      <c r="AV1342" s="15" t="s">
        <v>155</v>
      </c>
      <c r="AW1342" s="15" t="s">
        <v>30</v>
      </c>
      <c r="AX1342" s="15" t="s">
        <v>82</v>
      </c>
      <c r="AY1342" s="264" t="s">
        <v>148</v>
      </c>
    </row>
    <row r="1343" s="2" customFormat="1" ht="16.5" customHeight="1">
      <c r="A1343" s="39"/>
      <c r="B1343" s="40"/>
      <c r="C1343" s="276" t="s">
        <v>897</v>
      </c>
      <c r="D1343" s="276" t="s">
        <v>183</v>
      </c>
      <c r="E1343" s="277" t="s">
        <v>1303</v>
      </c>
      <c r="F1343" s="278" t="s">
        <v>1304</v>
      </c>
      <c r="G1343" s="279" t="s">
        <v>165</v>
      </c>
      <c r="H1343" s="280">
        <v>10</v>
      </c>
      <c r="I1343" s="281"/>
      <c r="J1343" s="282">
        <f>ROUND(I1343*H1343,2)</f>
        <v>0</v>
      </c>
      <c r="K1343" s="278" t="s">
        <v>1</v>
      </c>
      <c r="L1343" s="283"/>
      <c r="M1343" s="284" t="s">
        <v>1</v>
      </c>
      <c r="N1343" s="285" t="s">
        <v>39</v>
      </c>
      <c r="O1343" s="92"/>
      <c r="P1343" s="228">
        <f>O1343*H1343</f>
        <v>0</v>
      </c>
      <c r="Q1343" s="228">
        <v>0</v>
      </c>
      <c r="R1343" s="228">
        <f>Q1343*H1343</f>
        <v>0</v>
      </c>
      <c r="S1343" s="228">
        <v>0</v>
      </c>
      <c r="T1343" s="229">
        <f>S1343*H1343</f>
        <v>0</v>
      </c>
      <c r="U1343" s="39"/>
      <c r="V1343" s="39"/>
      <c r="W1343" s="39"/>
      <c r="X1343" s="39"/>
      <c r="Y1343" s="39"/>
      <c r="Z1343" s="39"/>
      <c r="AA1343" s="39"/>
      <c r="AB1343" s="39"/>
      <c r="AC1343" s="39"/>
      <c r="AD1343" s="39"/>
      <c r="AE1343" s="39"/>
      <c r="AR1343" s="230" t="s">
        <v>280</v>
      </c>
      <c r="AT1343" s="230" t="s">
        <v>183</v>
      </c>
      <c r="AU1343" s="230" t="s">
        <v>84</v>
      </c>
      <c r="AY1343" s="18" t="s">
        <v>148</v>
      </c>
      <c r="BE1343" s="231">
        <f>IF(N1343="základní",J1343,0)</f>
        <v>0</v>
      </c>
      <c r="BF1343" s="231">
        <f>IF(N1343="snížená",J1343,0)</f>
        <v>0</v>
      </c>
      <c r="BG1343" s="231">
        <f>IF(N1343="zákl. přenesená",J1343,0)</f>
        <v>0</v>
      </c>
      <c r="BH1343" s="231">
        <f>IF(N1343="sníž. přenesená",J1343,0)</f>
        <v>0</v>
      </c>
      <c r="BI1343" s="231">
        <f>IF(N1343="nulová",J1343,0)</f>
        <v>0</v>
      </c>
      <c r="BJ1343" s="18" t="s">
        <v>82</v>
      </c>
      <c r="BK1343" s="231">
        <f>ROUND(I1343*H1343,2)</f>
        <v>0</v>
      </c>
      <c r="BL1343" s="18" t="s">
        <v>218</v>
      </c>
      <c r="BM1343" s="230" t="s">
        <v>1305</v>
      </c>
    </row>
    <row r="1344" s="14" customFormat="1">
      <c r="A1344" s="14"/>
      <c r="B1344" s="243"/>
      <c r="C1344" s="244"/>
      <c r="D1344" s="234" t="s">
        <v>156</v>
      </c>
      <c r="E1344" s="245" t="s">
        <v>1</v>
      </c>
      <c r="F1344" s="246" t="s">
        <v>1306</v>
      </c>
      <c r="G1344" s="244"/>
      <c r="H1344" s="247">
        <v>10</v>
      </c>
      <c r="I1344" s="248"/>
      <c r="J1344" s="244"/>
      <c r="K1344" s="244"/>
      <c r="L1344" s="249"/>
      <c r="M1344" s="250"/>
      <c r="N1344" s="251"/>
      <c r="O1344" s="251"/>
      <c r="P1344" s="251"/>
      <c r="Q1344" s="251"/>
      <c r="R1344" s="251"/>
      <c r="S1344" s="251"/>
      <c r="T1344" s="252"/>
      <c r="U1344" s="14"/>
      <c r="V1344" s="14"/>
      <c r="W1344" s="14"/>
      <c r="X1344" s="14"/>
      <c r="Y1344" s="14"/>
      <c r="Z1344" s="14"/>
      <c r="AA1344" s="14"/>
      <c r="AB1344" s="14"/>
      <c r="AC1344" s="14"/>
      <c r="AD1344" s="14"/>
      <c r="AE1344" s="14"/>
      <c r="AT1344" s="253" t="s">
        <v>156</v>
      </c>
      <c r="AU1344" s="253" t="s">
        <v>84</v>
      </c>
      <c r="AV1344" s="14" t="s">
        <v>84</v>
      </c>
      <c r="AW1344" s="14" t="s">
        <v>30</v>
      </c>
      <c r="AX1344" s="14" t="s">
        <v>74</v>
      </c>
      <c r="AY1344" s="253" t="s">
        <v>148</v>
      </c>
    </row>
    <row r="1345" s="15" customFormat="1">
      <c r="A1345" s="15"/>
      <c r="B1345" s="254"/>
      <c r="C1345" s="255"/>
      <c r="D1345" s="234" t="s">
        <v>156</v>
      </c>
      <c r="E1345" s="256" t="s">
        <v>1</v>
      </c>
      <c r="F1345" s="257" t="s">
        <v>162</v>
      </c>
      <c r="G1345" s="255"/>
      <c r="H1345" s="258">
        <v>10</v>
      </c>
      <c r="I1345" s="259"/>
      <c r="J1345" s="255"/>
      <c r="K1345" s="255"/>
      <c r="L1345" s="260"/>
      <c r="M1345" s="261"/>
      <c r="N1345" s="262"/>
      <c r="O1345" s="262"/>
      <c r="P1345" s="262"/>
      <c r="Q1345" s="262"/>
      <c r="R1345" s="262"/>
      <c r="S1345" s="262"/>
      <c r="T1345" s="263"/>
      <c r="U1345" s="15"/>
      <c r="V1345" s="15"/>
      <c r="W1345" s="15"/>
      <c r="X1345" s="15"/>
      <c r="Y1345" s="15"/>
      <c r="Z1345" s="15"/>
      <c r="AA1345" s="15"/>
      <c r="AB1345" s="15"/>
      <c r="AC1345" s="15"/>
      <c r="AD1345" s="15"/>
      <c r="AE1345" s="15"/>
      <c r="AT1345" s="264" t="s">
        <v>156</v>
      </c>
      <c r="AU1345" s="264" t="s">
        <v>84</v>
      </c>
      <c r="AV1345" s="15" t="s">
        <v>155</v>
      </c>
      <c r="AW1345" s="15" t="s">
        <v>30</v>
      </c>
      <c r="AX1345" s="15" t="s">
        <v>82</v>
      </c>
      <c r="AY1345" s="264" t="s">
        <v>148</v>
      </c>
    </row>
    <row r="1346" s="2" customFormat="1" ht="24.15" customHeight="1">
      <c r="A1346" s="39"/>
      <c r="B1346" s="40"/>
      <c r="C1346" s="219" t="s">
        <v>1307</v>
      </c>
      <c r="D1346" s="219" t="s">
        <v>151</v>
      </c>
      <c r="E1346" s="220" t="s">
        <v>1308</v>
      </c>
      <c r="F1346" s="221" t="s">
        <v>1309</v>
      </c>
      <c r="G1346" s="222" t="s">
        <v>154</v>
      </c>
      <c r="H1346" s="223">
        <v>11.335000000000001</v>
      </c>
      <c r="I1346" s="224"/>
      <c r="J1346" s="225">
        <f>ROUND(I1346*H1346,2)</f>
        <v>0</v>
      </c>
      <c r="K1346" s="221" t="s">
        <v>33</v>
      </c>
      <c r="L1346" s="45"/>
      <c r="M1346" s="226" t="s">
        <v>1</v>
      </c>
      <c r="N1346" s="227" t="s">
        <v>39</v>
      </c>
      <c r="O1346" s="92"/>
      <c r="P1346" s="228">
        <f>O1346*H1346</f>
        <v>0</v>
      </c>
      <c r="Q1346" s="228">
        <v>0.00051885560000000002</v>
      </c>
      <c r="R1346" s="228">
        <f>Q1346*H1346</f>
        <v>0.0058812282260000005</v>
      </c>
      <c r="S1346" s="228">
        <v>0</v>
      </c>
      <c r="T1346" s="229">
        <f>S1346*H1346</f>
        <v>0</v>
      </c>
      <c r="U1346" s="39"/>
      <c r="V1346" s="39"/>
      <c r="W1346" s="39"/>
      <c r="X1346" s="39"/>
      <c r="Y1346" s="39"/>
      <c r="Z1346" s="39"/>
      <c r="AA1346" s="39"/>
      <c r="AB1346" s="39"/>
      <c r="AC1346" s="39"/>
      <c r="AD1346" s="39"/>
      <c r="AE1346" s="39"/>
      <c r="AR1346" s="230" t="s">
        <v>218</v>
      </c>
      <c r="AT1346" s="230" t="s">
        <v>151</v>
      </c>
      <c r="AU1346" s="230" t="s">
        <v>84</v>
      </c>
      <c r="AY1346" s="18" t="s">
        <v>148</v>
      </c>
      <c r="BE1346" s="231">
        <f>IF(N1346="základní",J1346,0)</f>
        <v>0</v>
      </c>
      <c r="BF1346" s="231">
        <f>IF(N1346="snížená",J1346,0)</f>
        <v>0</v>
      </c>
      <c r="BG1346" s="231">
        <f>IF(N1346="zákl. přenesená",J1346,0)</f>
        <v>0</v>
      </c>
      <c r="BH1346" s="231">
        <f>IF(N1346="sníž. přenesená",J1346,0)</f>
        <v>0</v>
      </c>
      <c r="BI1346" s="231">
        <f>IF(N1346="nulová",J1346,0)</f>
        <v>0</v>
      </c>
      <c r="BJ1346" s="18" t="s">
        <v>82</v>
      </c>
      <c r="BK1346" s="231">
        <f>ROUND(I1346*H1346,2)</f>
        <v>0</v>
      </c>
      <c r="BL1346" s="18" t="s">
        <v>218</v>
      </c>
      <c r="BM1346" s="230" t="s">
        <v>1310</v>
      </c>
    </row>
    <row r="1347" s="14" customFormat="1">
      <c r="A1347" s="14"/>
      <c r="B1347" s="243"/>
      <c r="C1347" s="244"/>
      <c r="D1347" s="234" t="s">
        <v>156</v>
      </c>
      <c r="E1347" s="245" t="s">
        <v>1</v>
      </c>
      <c r="F1347" s="246" t="s">
        <v>1311</v>
      </c>
      <c r="G1347" s="244"/>
      <c r="H1347" s="247">
        <v>2.355</v>
      </c>
      <c r="I1347" s="248"/>
      <c r="J1347" s="244"/>
      <c r="K1347" s="244"/>
      <c r="L1347" s="249"/>
      <c r="M1347" s="250"/>
      <c r="N1347" s="251"/>
      <c r="O1347" s="251"/>
      <c r="P1347" s="251"/>
      <c r="Q1347" s="251"/>
      <c r="R1347" s="251"/>
      <c r="S1347" s="251"/>
      <c r="T1347" s="252"/>
      <c r="U1347" s="14"/>
      <c r="V1347" s="14"/>
      <c r="W1347" s="14"/>
      <c r="X1347" s="14"/>
      <c r="Y1347" s="14"/>
      <c r="Z1347" s="14"/>
      <c r="AA1347" s="14"/>
      <c r="AB1347" s="14"/>
      <c r="AC1347" s="14"/>
      <c r="AD1347" s="14"/>
      <c r="AE1347" s="14"/>
      <c r="AT1347" s="253" t="s">
        <v>156</v>
      </c>
      <c r="AU1347" s="253" t="s">
        <v>84</v>
      </c>
      <c r="AV1347" s="14" t="s">
        <v>84</v>
      </c>
      <c r="AW1347" s="14" t="s">
        <v>30</v>
      </c>
      <c r="AX1347" s="14" t="s">
        <v>74</v>
      </c>
      <c r="AY1347" s="253" t="s">
        <v>148</v>
      </c>
    </row>
    <row r="1348" s="14" customFormat="1">
      <c r="A1348" s="14"/>
      <c r="B1348" s="243"/>
      <c r="C1348" s="244"/>
      <c r="D1348" s="234" t="s">
        <v>156</v>
      </c>
      <c r="E1348" s="245" t="s">
        <v>1</v>
      </c>
      <c r="F1348" s="246" t="s">
        <v>1312</v>
      </c>
      <c r="G1348" s="244"/>
      <c r="H1348" s="247">
        <v>2.3799999999999999</v>
      </c>
      <c r="I1348" s="248"/>
      <c r="J1348" s="244"/>
      <c r="K1348" s="244"/>
      <c r="L1348" s="249"/>
      <c r="M1348" s="250"/>
      <c r="N1348" s="251"/>
      <c r="O1348" s="251"/>
      <c r="P1348" s="251"/>
      <c r="Q1348" s="251"/>
      <c r="R1348" s="251"/>
      <c r="S1348" s="251"/>
      <c r="T1348" s="252"/>
      <c r="U1348" s="14"/>
      <c r="V1348" s="14"/>
      <c r="W1348" s="14"/>
      <c r="X1348" s="14"/>
      <c r="Y1348" s="14"/>
      <c r="Z1348" s="14"/>
      <c r="AA1348" s="14"/>
      <c r="AB1348" s="14"/>
      <c r="AC1348" s="14"/>
      <c r="AD1348" s="14"/>
      <c r="AE1348" s="14"/>
      <c r="AT1348" s="253" t="s">
        <v>156</v>
      </c>
      <c r="AU1348" s="253" t="s">
        <v>84</v>
      </c>
      <c r="AV1348" s="14" t="s">
        <v>84</v>
      </c>
      <c r="AW1348" s="14" t="s">
        <v>30</v>
      </c>
      <c r="AX1348" s="14" t="s">
        <v>74</v>
      </c>
      <c r="AY1348" s="253" t="s">
        <v>148</v>
      </c>
    </row>
    <row r="1349" s="14" customFormat="1">
      <c r="A1349" s="14"/>
      <c r="B1349" s="243"/>
      <c r="C1349" s="244"/>
      <c r="D1349" s="234" t="s">
        <v>156</v>
      </c>
      <c r="E1349" s="245" t="s">
        <v>1</v>
      </c>
      <c r="F1349" s="246" t="s">
        <v>1313</v>
      </c>
      <c r="G1349" s="244"/>
      <c r="H1349" s="247">
        <v>6.5999999999999996</v>
      </c>
      <c r="I1349" s="248"/>
      <c r="J1349" s="244"/>
      <c r="K1349" s="244"/>
      <c r="L1349" s="249"/>
      <c r="M1349" s="250"/>
      <c r="N1349" s="251"/>
      <c r="O1349" s="251"/>
      <c r="P1349" s="251"/>
      <c r="Q1349" s="251"/>
      <c r="R1349" s="251"/>
      <c r="S1349" s="251"/>
      <c r="T1349" s="252"/>
      <c r="U1349" s="14"/>
      <c r="V1349" s="14"/>
      <c r="W1349" s="14"/>
      <c r="X1349" s="14"/>
      <c r="Y1349" s="14"/>
      <c r="Z1349" s="14"/>
      <c r="AA1349" s="14"/>
      <c r="AB1349" s="14"/>
      <c r="AC1349" s="14"/>
      <c r="AD1349" s="14"/>
      <c r="AE1349" s="14"/>
      <c r="AT1349" s="253" t="s">
        <v>156</v>
      </c>
      <c r="AU1349" s="253" t="s">
        <v>84</v>
      </c>
      <c r="AV1349" s="14" t="s">
        <v>84</v>
      </c>
      <c r="AW1349" s="14" t="s">
        <v>30</v>
      </c>
      <c r="AX1349" s="14" t="s">
        <v>74</v>
      </c>
      <c r="AY1349" s="253" t="s">
        <v>148</v>
      </c>
    </row>
    <row r="1350" s="15" customFormat="1">
      <c r="A1350" s="15"/>
      <c r="B1350" s="254"/>
      <c r="C1350" s="255"/>
      <c r="D1350" s="234" t="s">
        <v>156</v>
      </c>
      <c r="E1350" s="256" t="s">
        <v>1</v>
      </c>
      <c r="F1350" s="257" t="s">
        <v>162</v>
      </c>
      <c r="G1350" s="255"/>
      <c r="H1350" s="258">
        <v>11.334999999999999</v>
      </c>
      <c r="I1350" s="259"/>
      <c r="J1350" s="255"/>
      <c r="K1350" s="255"/>
      <c r="L1350" s="260"/>
      <c r="M1350" s="261"/>
      <c r="N1350" s="262"/>
      <c r="O1350" s="262"/>
      <c r="P1350" s="262"/>
      <c r="Q1350" s="262"/>
      <c r="R1350" s="262"/>
      <c r="S1350" s="262"/>
      <c r="T1350" s="263"/>
      <c r="U1350" s="15"/>
      <c r="V1350" s="15"/>
      <c r="W1350" s="15"/>
      <c r="X1350" s="15"/>
      <c r="Y1350" s="15"/>
      <c r="Z1350" s="15"/>
      <c r="AA1350" s="15"/>
      <c r="AB1350" s="15"/>
      <c r="AC1350" s="15"/>
      <c r="AD1350" s="15"/>
      <c r="AE1350" s="15"/>
      <c r="AT1350" s="264" t="s">
        <v>156</v>
      </c>
      <c r="AU1350" s="264" t="s">
        <v>84</v>
      </c>
      <c r="AV1350" s="15" t="s">
        <v>155</v>
      </c>
      <c r="AW1350" s="15" t="s">
        <v>30</v>
      </c>
      <c r="AX1350" s="15" t="s">
        <v>82</v>
      </c>
      <c r="AY1350" s="264" t="s">
        <v>148</v>
      </c>
    </row>
    <row r="1351" s="2" customFormat="1" ht="24.15" customHeight="1">
      <c r="A1351" s="39"/>
      <c r="B1351" s="40"/>
      <c r="C1351" s="276" t="s">
        <v>902</v>
      </c>
      <c r="D1351" s="276" t="s">
        <v>183</v>
      </c>
      <c r="E1351" s="277" t="s">
        <v>1314</v>
      </c>
      <c r="F1351" s="278" t="s">
        <v>1315</v>
      </c>
      <c r="G1351" s="279" t="s">
        <v>154</v>
      </c>
      <c r="H1351" s="280">
        <v>12.468999999999999</v>
      </c>
      <c r="I1351" s="281"/>
      <c r="J1351" s="282">
        <f>ROUND(I1351*H1351,2)</f>
        <v>0</v>
      </c>
      <c r="K1351" s="278" t="s">
        <v>33</v>
      </c>
      <c r="L1351" s="283"/>
      <c r="M1351" s="284" t="s">
        <v>1</v>
      </c>
      <c r="N1351" s="285" t="s">
        <v>39</v>
      </c>
      <c r="O1351" s="92"/>
      <c r="P1351" s="228">
        <f>O1351*H1351</f>
        <v>0</v>
      </c>
      <c r="Q1351" s="228">
        <v>0.012</v>
      </c>
      <c r="R1351" s="228">
        <f>Q1351*H1351</f>
        <v>0.14962799999999998</v>
      </c>
      <c r="S1351" s="228">
        <v>0</v>
      </c>
      <c r="T1351" s="229">
        <f>S1351*H1351</f>
        <v>0</v>
      </c>
      <c r="U1351" s="39"/>
      <c r="V1351" s="39"/>
      <c r="W1351" s="39"/>
      <c r="X1351" s="39"/>
      <c r="Y1351" s="39"/>
      <c r="Z1351" s="39"/>
      <c r="AA1351" s="39"/>
      <c r="AB1351" s="39"/>
      <c r="AC1351" s="39"/>
      <c r="AD1351" s="39"/>
      <c r="AE1351" s="39"/>
      <c r="AR1351" s="230" t="s">
        <v>280</v>
      </c>
      <c r="AT1351" s="230" t="s">
        <v>183</v>
      </c>
      <c r="AU1351" s="230" t="s">
        <v>84</v>
      </c>
      <c r="AY1351" s="18" t="s">
        <v>148</v>
      </c>
      <c r="BE1351" s="231">
        <f>IF(N1351="základní",J1351,0)</f>
        <v>0</v>
      </c>
      <c r="BF1351" s="231">
        <f>IF(N1351="snížená",J1351,0)</f>
        <v>0</v>
      </c>
      <c r="BG1351" s="231">
        <f>IF(N1351="zákl. přenesená",J1351,0)</f>
        <v>0</v>
      </c>
      <c r="BH1351" s="231">
        <f>IF(N1351="sníž. přenesená",J1351,0)</f>
        <v>0</v>
      </c>
      <c r="BI1351" s="231">
        <f>IF(N1351="nulová",J1351,0)</f>
        <v>0</v>
      </c>
      <c r="BJ1351" s="18" t="s">
        <v>82</v>
      </c>
      <c r="BK1351" s="231">
        <f>ROUND(I1351*H1351,2)</f>
        <v>0</v>
      </c>
      <c r="BL1351" s="18" t="s">
        <v>218</v>
      </c>
      <c r="BM1351" s="230" t="s">
        <v>1316</v>
      </c>
    </row>
    <row r="1352" s="14" customFormat="1">
      <c r="A1352" s="14"/>
      <c r="B1352" s="243"/>
      <c r="C1352" s="244"/>
      <c r="D1352" s="234" t="s">
        <v>156</v>
      </c>
      <c r="E1352" s="245" t="s">
        <v>1</v>
      </c>
      <c r="F1352" s="246" t="s">
        <v>1317</v>
      </c>
      <c r="G1352" s="244"/>
      <c r="H1352" s="247">
        <v>12.468999999999999</v>
      </c>
      <c r="I1352" s="248"/>
      <c r="J1352" s="244"/>
      <c r="K1352" s="244"/>
      <c r="L1352" s="249"/>
      <c r="M1352" s="250"/>
      <c r="N1352" s="251"/>
      <c r="O1352" s="251"/>
      <c r="P1352" s="251"/>
      <c r="Q1352" s="251"/>
      <c r="R1352" s="251"/>
      <c r="S1352" s="251"/>
      <c r="T1352" s="252"/>
      <c r="U1352" s="14"/>
      <c r="V1352" s="14"/>
      <c r="W1352" s="14"/>
      <c r="X1352" s="14"/>
      <c r="Y1352" s="14"/>
      <c r="Z1352" s="14"/>
      <c r="AA1352" s="14"/>
      <c r="AB1352" s="14"/>
      <c r="AC1352" s="14"/>
      <c r="AD1352" s="14"/>
      <c r="AE1352" s="14"/>
      <c r="AT1352" s="253" t="s">
        <v>156</v>
      </c>
      <c r="AU1352" s="253" t="s">
        <v>84</v>
      </c>
      <c r="AV1352" s="14" t="s">
        <v>84</v>
      </c>
      <c r="AW1352" s="14" t="s">
        <v>30</v>
      </c>
      <c r="AX1352" s="14" t="s">
        <v>74</v>
      </c>
      <c r="AY1352" s="253" t="s">
        <v>148</v>
      </c>
    </row>
    <row r="1353" s="15" customFormat="1">
      <c r="A1353" s="15"/>
      <c r="B1353" s="254"/>
      <c r="C1353" s="255"/>
      <c r="D1353" s="234" t="s">
        <v>156</v>
      </c>
      <c r="E1353" s="256" t="s">
        <v>1</v>
      </c>
      <c r="F1353" s="257" t="s">
        <v>162</v>
      </c>
      <c r="G1353" s="255"/>
      <c r="H1353" s="258">
        <v>12.468999999999999</v>
      </c>
      <c r="I1353" s="259"/>
      <c r="J1353" s="255"/>
      <c r="K1353" s="255"/>
      <c r="L1353" s="260"/>
      <c r="M1353" s="261"/>
      <c r="N1353" s="262"/>
      <c r="O1353" s="262"/>
      <c r="P1353" s="262"/>
      <c r="Q1353" s="262"/>
      <c r="R1353" s="262"/>
      <c r="S1353" s="262"/>
      <c r="T1353" s="263"/>
      <c r="U1353" s="15"/>
      <c r="V1353" s="15"/>
      <c r="W1353" s="15"/>
      <c r="X1353" s="15"/>
      <c r="Y1353" s="15"/>
      <c r="Z1353" s="15"/>
      <c r="AA1353" s="15"/>
      <c r="AB1353" s="15"/>
      <c r="AC1353" s="15"/>
      <c r="AD1353" s="15"/>
      <c r="AE1353" s="15"/>
      <c r="AT1353" s="264" t="s">
        <v>156</v>
      </c>
      <c r="AU1353" s="264" t="s">
        <v>84</v>
      </c>
      <c r="AV1353" s="15" t="s">
        <v>155</v>
      </c>
      <c r="AW1353" s="15" t="s">
        <v>30</v>
      </c>
      <c r="AX1353" s="15" t="s">
        <v>82</v>
      </c>
      <c r="AY1353" s="264" t="s">
        <v>148</v>
      </c>
    </row>
    <row r="1354" s="2" customFormat="1" ht="16.5" customHeight="1">
      <c r="A1354" s="39"/>
      <c r="B1354" s="40"/>
      <c r="C1354" s="219" t="s">
        <v>1318</v>
      </c>
      <c r="D1354" s="219" t="s">
        <v>151</v>
      </c>
      <c r="E1354" s="220" t="s">
        <v>1319</v>
      </c>
      <c r="F1354" s="221" t="s">
        <v>1320</v>
      </c>
      <c r="G1354" s="222" t="s">
        <v>165</v>
      </c>
      <c r="H1354" s="223">
        <v>78</v>
      </c>
      <c r="I1354" s="224"/>
      <c r="J1354" s="225">
        <f>ROUND(I1354*H1354,2)</f>
        <v>0</v>
      </c>
      <c r="K1354" s="221" t="s">
        <v>33</v>
      </c>
      <c r="L1354" s="45"/>
      <c r="M1354" s="226" t="s">
        <v>1</v>
      </c>
      <c r="N1354" s="227" t="s">
        <v>39</v>
      </c>
      <c r="O1354" s="92"/>
      <c r="P1354" s="228">
        <f>O1354*H1354</f>
        <v>0</v>
      </c>
      <c r="Q1354" s="228">
        <v>0</v>
      </c>
      <c r="R1354" s="228">
        <f>Q1354*H1354</f>
        <v>0</v>
      </c>
      <c r="S1354" s="228">
        <v>0</v>
      </c>
      <c r="T1354" s="229">
        <f>S1354*H1354</f>
        <v>0</v>
      </c>
      <c r="U1354" s="39"/>
      <c r="V1354" s="39"/>
      <c r="W1354" s="39"/>
      <c r="X1354" s="39"/>
      <c r="Y1354" s="39"/>
      <c r="Z1354" s="39"/>
      <c r="AA1354" s="39"/>
      <c r="AB1354" s="39"/>
      <c r="AC1354" s="39"/>
      <c r="AD1354" s="39"/>
      <c r="AE1354" s="39"/>
      <c r="AR1354" s="230" t="s">
        <v>218</v>
      </c>
      <c r="AT1354" s="230" t="s">
        <v>151</v>
      </c>
      <c r="AU1354" s="230" t="s">
        <v>84</v>
      </c>
      <c r="AY1354" s="18" t="s">
        <v>148</v>
      </c>
      <c r="BE1354" s="231">
        <f>IF(N1354="základní",J1354,0)</f>
        <v>0</v>
      </c>
      <c r="BF1354" s="231">
        <f>IF(N1354="snížená",J1354,0)</f>
        <v>0</v>
      </c>
      <c r="BG1354" s="231">
        <f>IF(N1354="zákl. přenesená",J1354,0)</f>
        <v>0</v>
      </c>
      <c r="BH1354" s="231">
        <f>IF(N1354="sníž. přenesená",J1354,0)</f>
        <v>0</v>
      </c>
      <c r="BI1354" s="231">
        <f>IF(N1354="nulová",J1354,0)</f>
        <v>0</v>
      </c>
      <c r="BJ1354" s="18" t="s">
        <v>82</v>
      </c>
      <c r="BK1354" s="231">
        <f>ROUND(I1354*H1354,2)</f>
        <v>0</v>
      </c>
      <c r="BL1354" s="18" t="s">
        <v>218</v>
      </c>
      <c r="BM1354" s="230" t="s">
        <v>1321</v>
      </c>
    </row>
    <row r="1355" s="14" customFormat="1">
      <c r="A1355" s="14"/>
      <c r="B1355" s="243"/>
      <c r="C1355" s="244"/>
      <c r="D1355" s="234" t="s">
        <v>156</v>
      </c>
      <c r="E1355" s="245" t="s">
        <v>1</v>
      </c>
      <c r="F1355" s="246" t="s">
        <v>1322</v>
      </c>
      <c r="G1355" s="244"/>
      <c r="H1355" s="247">
        <v>20</v>
      </c>
      <c r="I1355" s="248"/>
      <c r="J1355" s="244"/>
      <c r="K1355" s="244"/>
      <c r="L1355" s="249"/>
      <c r="M1355" s="250"/>
      <c r="N1355" s="251"/>
      <c r="O1355" s="251"/>
      <c r="P1355" s="251"/>
      <c r="Q1355" s="251"/>
      <c r="R1355" s="251"/>
      <c r="S1355" s="251"/>
      <c r="T1355" s="252"/>
      <c r="U1355" s="14"/>
      <c r="V1355" s="14"/>
      <c r="W1355" s="14"/>
      <c r="X1355" s="14"/>
      <c r="Y1355" s="14"/>
      <c r="Z1355" s="14"/>
      <c r="AA1355" s="14"/>
      <c r="AB1355" s="14"/>
      <c r="AC1355" s="14"/>
      <c r="AD1355" s="14"/>
      <c r="AE1355" s="14"/>
      <c r="AT1355" s="253" t="s">
        <v>156</v>
      </c>
      <c r="AU1355" s="253" t="s">
        <v>84</v>
      </c>
      <c r="AV1355" s="14" t="s">
        <v>84</v>
      </c>
      <c r="AW1355" s="14" t="s">
        <v>30</v>
      </c>
      <c r="AX1355" s="14" t="s">
        <v>74</v>
      </c>
      <c r="AY1355" s="253" t="s">
        <v>148</v>
      </c>
    </row>
    <row r="1356" s="14" customFormat="1">
      <c r="A1356" s="14"/>
      <c r="B1356" s="243"/>
      <c r="C1356" s="244"/>
      <c r="D1356" s="234" t="s">
        <v>156</v>
      </c>
      <c r="E1356" s="245" t="s">
        <v>1</v>
      </c>
      <c r="F1356" s="246" t="s">
        <v>1323</v>
      </c>
      <c r="G1356" s="244"/>
      <c r="H1356" s="247">
        <v>28</v>
      </c>
      <c r="I1356" s="248"/>
      <c r="J1356" s="244"/>
      <c r="K1356" s="244"/>
      <c r="L1356" s="249"/>
      <c r="M1356" s="250"/>
      <c r="N1356" s="251"/>
      <c r="O1356" s="251"/>
      <c r="P1356" s="251"/>
      <c r="Q1356" s="251"/>
      <c r="R1356" s="251"/>
      <c r="S1356" s="251"/>
      <c r="T1356" s="252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53" t="s">
        <v>156</v>
      </c>
      <c r="AU1356" s="253" t="s">
        <v>84</v>
      </c>
      <c r="AV1356" s="14" t="s">
        <v>84</v>
      </c>
      <c r="AW1356" s="14" t="s">
        <v>30</v>
      </c>
      <c r="AX1356" s="14" t="s">
        <v>74</v>
      </c>
      <c r="AY1356" s="253" t="s">
        <v>148</v>
      </c>
    </row>
    <row r="1357" s="14" customFormat="1">
      <c r="A1357" s="14"/>
      <c r="B1357" s="243"/>
      <c r="C1357" s="244"/>
      <c r="D1357" s="234" t="s">
        <v>156</v>
      </c>
      <c r="E1357" s="245" t="s">
        <v>1</v>
      </c>
      <c r="F1357" s="246" t="s">
        <v>1324</v>
      </c>
      <c r="G1357" s="244"/>
      <c r="H1357" s="247">
        <v>30</v>
      </c>
      <c r="I1357" s="248"/>
      <c r="J1357" s="244"/>
      <c r="K1357" s="244"/>
      <c r="L1357" s="249"/>
      <c r="M1357" s="250"/>
      <c r="N1357" s="251"/>
      <c r="O1357" s="251"/>
      <c r="P1357" s="251"/>
      <c r="Q1357" s="251"/>
      <c r="R1357" s="251"/>
      <c r="S1357" s="251"/>
      <c r="T1357" s="252"/>
      <c r="U1357" s="14"/>
      <c r="V1357" s="14"/>
      <c r="W1357" s="14"/>
      <c r="X1357" s="14"/>
      <c r="Y1357" s="14"/>
      <c r="Z1357" s="14"/>
      <c r="AA1357" s="14"/>
      <c r="AB1357" s="14"/>
      <c r="AC1357" s="14"/>
      <c r="AD1357" s="14"/>
      <c r="AE1357" s="14"/>
      <c r="AT1357" s="253" t="s">
        <v>156</v>
      </c>
      <c r="AU1357" s="253" t="s">
        <v>84</v>
      </c>
      <c r="AV1357" s="14" t="s">
        <v>84</v>
      </c>
      <c r="AW1357" s="14" t="s">
        <v>30</v>
      </c>
      <c r="AX1357" s="14" t="s">
        <v>74</v>
      </c>
      <c r="AY1357" s="253" t="s">
        <v>148</v>
      </c>
    </row>
    <row r="1358" s="15" customFormat="1">
      <c r="A1358" s="15"/>
      <c r="B1358" s="254"/>
      <c r="C1358" s="255"/>
      <c r="D1358" s="234" t="s">
        <v>156</v>
      </c>
      <c r="E1358" s="256" t="s">
        <v>1</v>
      </c>
      <c r="F1358" s="257" t="s">
        <v>162</v>
      </c>
      <c r="G1358" s="255"/>
      <c r="H1358" s="258">
        <v>78</v>
      </c>
      <c r="I1358" s="259"/>
      <c r="J1358" s="255"/>
      <c r="K1358" s="255"/>
      <c r="L1358" s="260"/>
      <c r="M1358" s="261"/>
      <c r="N1358" s="262"/>
      <c r="O1358" s="262"/>
      <c r="P1358" s="262"/>
      <c r="Q1358" s="262"/>
      <c r="R1358" s="262"/>
      <c r="S1358" s="262"/>
      <c r="T1358" s="263"/>
      <c r="U1358" s="15"/>
      <c r="V1358" s="15"/>
      <c r="W1358" s="15"/>
      <c r="X1358" s="15"/>
      <c r="Y1358" s="15"/>
      <c r="Z1358" s="15"/>
      <c r="AA1358" s="15"/>
      <c r="AB1358" s="15"/>
      <c r="AC1358" s="15"/>
      <c r="AD1358" s="15"/>
      <c r="AE1358" s="15"/>
      <c r="AT1358" s="264" t="s">
        <v>156</v>
      </c>
      <c r="AU1358" s="264" t="s">
        <v>84</v>
      </c>
      <c r="AV1358" s="15" t="s">
        <v>155</v>
      </c>
      <c r="AW1358" s="15" t="s">
        <v>30</v>
      </c>
      <c r="AX1358" s="15" t="s">
        <v>82</v>
      </c>
      <c r="AY1358" s="264" t="s">
        <v>148</v>
      </c>
    </row>
    <row r="1359" s="2" customFormat="1" ht="21.75" customHeight="1">
      <c r="A1359" s="39"/>
      <c r="B1359" s="40"/>
      <c r="C1359" s="219" t="s">
        <v>905</v>
      </c>
      <c r="D1359" s="219" t="s">
        <v>151</v>
      </c>
      <c r="E1359" s="220" t="s">
        <v>1325</v>
      </c>
      <c r="F1359" s="221" t="s">
        <v>1326</v>
      </c>
      <c r="G1359" s="222" t="s">
        <v>165</v>
      </c>
      <c r="H1359" s="223">
        <v>40</v>
      </c>
      <c r="I1359" s="224"/>
      <c r="J1359" s="225">
        <f>ROUND(I1359*H1359,2)</f>
        <v>0</v>
      </c>
      <c r="K1359" s="221" t="s">
        <v>33</v>
      </c>
      <c r="L1359" s="45"/>
      <c r="M1359" s="226" t="s">
        <v>1</v>
      </c>
      <c r="N1359" s="227" t="s">
        <v>39</v>
      </c>
      <c r="O1359" s="92"/>
      <c r="P1359" s="228">
        <f>O1359*H1359</f>
        <v>0</v>
      </c>
      <c r="Q1359" s="228">
        <v>0</v>
      </c>
      <c r="R1359" s="228">
        <f>Q1359*H1359</f>
        <v>0</v>
      </c>
      <c r="S1359" s="228">
        <v>0</v>
      </c>
      <c r="T1359" s="229">
        <f>S1359*H1359</f>
        <v>0</v>
      </c>
      <c r="U1359" s="39"/>
      <c r="V1359" s="39"/>
      <c r="W1359" s="39"/>
      <c r="X1359" s="39"/>
      <c r="Y1359" s="39"/>
      <c r="Z1359" s="39"/>
      <c r="AA1359" s="39"/>
      <c r="AB1359" s="39"/>
      <c r="AC1359" s="39"/>
      <c r="AD1359" s="39"/>
      <c r="AE1359" s="39"/>
      <c r="AR1359" s="230" t="s">
        <v>218</v>
      </c>
      <c r="AT1359" s="230" t="s">
        <v>151</v>
      </c>
      <c r="AU1359" s="230" t="s">
        <v>84</v>
      </c>
      <c r="AY1359" s="18" t="s">
        <v>148</v>
      </c>
      <c r="BE1359" s="231">
        <f>IF(N1359="základní",J1359,0)</f>
        <v>0</v>
      </c>
      <c r="BF1359" s="231">
        <f>IF(N1359="snížená",J1359,0)</f>
        <v>0</v>
      </c>
      <c r="BG1359" s="231">
        <f>IF(N1359="zákl. přenesená",J1359,0)</f>
        <v>0</v>
      </c>
      <c r="BH1359" s="231">
        <f>IF(N1359="sníž. přenesená",J1359,0)</f>
        <v>0</v>
      </c>
      <c r="BI1359" s="231">
        <f>IF(N1359="nulová",J1359,0)</f>
        <v>0</v>
      </c>
      <c r="BJ1359" s="18" t="s">
        <v>82</v>
      </c>
      <c r="BK1359" s="231">
        <f>ROUND(I1359*H1359,2)</f>
        <v>0</v>
      </c>
      <c r="BL1359" s="18" t="s">
        <v>218</v>
      </c>
      <c r="BM1359" s="230" t="s">
        <v>1327</v>
      </c>
    </row>
    <row r="1360" s="14" customFormat="1">
      <c r="A1360" s="14"/>
      <c r="B1360" s="243"/>
      <c r="C1360" s="244"/>
      <c r="D1360" s="234" t="s">
        <v>156</v>
      </c>
      <c r="E1360" s="245" t="s">
        <v>1</v>
      </c>
      <c r="F1360" s="246" t="s">
        <v>1328</v>
      </c>
      <c r="G1360" s="244"/>
      <c r="H1360" s="247">
        <v>11</v>
      </c>
      <c r="I1360" s="248"/>
      <c r="J1360" s="244"/>
      <c r="K1360" s="244"/>
      <c r="L1360" s="249"/>
      <c r="M1360" s="250"/>
      <c r="N1360" s="251"/>
      <c r="O1360" s="251"/>
      <c r="P1360" s="251"/>
      <c r="Q1360" s="251"/>
      <c r="R1360" s="251"/>
      <c r="S1360" s="251"/>
      <c r="T1360" s="252"/>
      <c r="U1360" s="14"/>
      <c r="V1360" s="14"/>
      <c r="W1360" s="14"/>
      <c r="X1360" s="14"/>
      <c r="Y1360" s="14"/>
      <c r="Z1360" s="14"/>
      <c r="AA1360" s="14"/>
      <c r="AB1360" s="14"/>
      <c r="AC1360" s="14"/>
      <c r="AD1360" s="14"/>
      <c r="AE1360" s="14"/>
      <c r="AT1360" s="253" t="s">
        <v>156</v>
      </c>
      <c r="AU1360" s="253" t="s">
        <v>84</v>
      </c>
      <c r="AV1360" s="14" t="s">
        <v>84</v>
      </c>
      <c r="AW1360" s="14" t="s">
        <v>30</v>
      </c>
      <c r="AX1360" s="14" t="s">
        <v>74</v>
      </c>
      <c r="AY1360" s="253" t="s">
        <v>148</v>
      </c>
    </row>
    <row r="1361" s="14" customFormat="1">
      <c r="A1361" s="14"/>
      <c r="B1361" s="243"/>
      <c r="C1361" s="244"/>
      <c r="D1361" s="234" t="s">
        <v>156</v>
      </c>
      <c r="E1361" s="245" t="s">
        <v>1</v>
      </c>
      <c r="F1361" s="246" t="s">
        <v>1329</v>
      </c>
      <c r="G1361" s="244"/>
      <c r="H1361" s="247">
        <v>14</v>
      </c>
      <c r="I1361" s="248"/>
      <c r="J1361" s="244"/>
      <c r="K1361" s="244"/>
      <c r="L1361" s="249"/>
      <c r="M1361" s="250"/>
      <c r="N1361" s="251"/>
      <c r="O1361" s="251"/>
      <c r="P1361" s="251"/>
      <c r="Q1361" s="251"/>
      <c r="R1361" s="251"/>
      <c r="S1361" s="251"/>
      <c r="T1361" s="252"/>
      <c r="U1361" s="14"/>
      <c r="V1361" s="14"/>
      <c r="W1361" s="14"/>
      <c r="X1361" s="14"/>
      <c r="Y1361" s="14"/>
      <c r="Z1361" s="14"/>
      <c r="AA1361" s="14"/>
      <c r="AB1361" s="14"/>
      <c r="AC1361" s="14"/>
      <c r="AD1361" s="14"/>
      <c r="AE1361" s="14"/>
      <c r="AT1361" s="253" t="s">
        <v>156</v>
      </c>
      <c r="AU1361" s="253" t="s">
        <v>84</v>
      </c>
      <c r="AV1361" s="14" t="s">
        <v>84</v>
      </c>
      <c r="AW1361" s="14" t="s">
        <v>30</v>
      </c>
      <c r="AX1361" s="14" t="s">
        <v>74</v>
      </c>
      <c r="AY1361" s="253" t="s">
        <v>148</v>
      </c>
    </row>
    <row r="1362" s="14" customFormat="1">
      <c r="A1362" s="14"/>
      <c r="B1362" s="243"/>
      <c r="C1362" s="244"/>
      <c r="D1362" s="234" t="s">
        <v>156</v>
      </c>
      <c r="E1362" s="245" t="s">
        <v>1</v>
      </c>
      <c r="F1362" s="246" t="s">
        <v>1330</v>
      </c>
      <c r="G1362" s="244"/>
      <c r="H1362" s="247">
        <v>15</v>
      </c>
      <c r="I1362" s="248"/>
      <c r="J1362" s="244"/>
      <c r="K1362" s="244"/>
      <c r="L1362" s="249"/>
      <c r="M1362" s="250"/>
      <c r="N1362" s="251"/>
      <c r="O1362" s="251"/>
      <c r="P1362" s="251"/>
      <c r="Q1362" s="251"/>
      <c r="R1362" s="251"/>
      <c r="S1362" s="251"/>
      <c r="T1362" s="252"/>
      <c r="U1362" s="14"/>
      <c r="V1362" s="14"/>
      <c r="W1362" s="14"/>
      <c r="X1362" s="14"/>
      <c r="Y1362" s="14"/>
      <c r="Z1362" s="14"/>
      <c r="AA1362" s="14"/>
      <c r="AB1362" s="14"/>
      <c r="AC1362" s="14"/>
      <c r="AD1362" s="14"/>
      <c r="AE1362" s="14"/>
      <c r="AT1362" s="253" t="s">
        <v>156</v>
      </c>
      <c r="AU1362" s="253" t="s">
        <v>84</v>
      </c>
      <c r="AV1362" s="14" t="s">
        <v>84</v>
      </c>
      <c r="AW1362" s="14" t="s">
        <v>30</v>
      </c>
      <c r="AX1362" s="14" t="s">
        <v>74</v>
      </c>
      <c r="AY1362" s="253" t="s">
        <v>148</v>
      </c>
    </row>
    <row r="1363" s="15" customFormat="1">
      <c r="A1363" s="15"/>
      <c r="B1363" s="254"/>
      <c r="C1363" s="255"/>
      <c r="D1363" s="234" t="s">
        <v>156</v>
      </c>
      <c r="E1363" s="256" t="s">
        <v>1</v>
      </c>
      <c r="F1363" s="257" t="s">
        <v>162</v>
      </c>
      <c r="G1363" s="255"/>
      <c r="H1363" s="258">
        <v>40</v>
      </c>
      <c r="I1363" s="259"/>
      <c r="J1363" s="255"/>
      <c r="K1363" s="255"/>
      <c r="L1363" s="260"/>
      <c r="M1363" s="261"/>
      <c r="N1363" s="262"/>
      <c r="O1363" s="262"/>
      <c r="P1363" s="262"/>
      <c r="Q1363" s="262"/>
      <c r="R1363" s="262"/>
      <c r="S1363" s="262"/>
      <c r="T1363" s="263"/>
      <c r="U1363" s="15"/>
      <c r="V1363" s="15"/>
      <c r="W1363" s="15"/>
      <c r="X1363" s="15"/>
      <c r="Y1363" s="15"/>
      <c r="Z1363" s="15"/>
      <c r="AA1363" s="15"/>
      <c r="AB1363" s="15"/>
      <c r="AC1363" s="15"/>
      <c r="AD1363" s="15"/>
      <c r="AE1363" s="15"/>
      <c r="AT1363" s="264" t="s">
        <v>156</v>
      </c>
      <c r="AU1363" s="264" t="s">
        <v>84</v>
      </c>
      <c r="AV1363" s="15" t="s">
        <v>155</v>
      </c>
      <c r="AW1363" s="15" t="s">
        <v>30</v>
      </c>
      <c r="AX1363" s="15" t="s">
        <v>82</v>
      </c>
      <c r="AY1363" s="264" t="s">
        <v>148</v>
      </c>
    </row>
    <row r="1364" s="2" customFormat="1" ht="16.5" customHeight="1">
      <c r="A1364" s="39"/>
      <c r="B1364" s="40"/>
      <c r="C1364" s="219" t="s">
        <v>1331</v>
      </c>
      <c r="D1364" s="219" t="s">
        <v>151</v>
      </c>
      <c r="E1364" s="220" t="s">
        <v>1332</v>
      </c>
      <c r="F1364" s="221" t="s">
        <v>1333</v>
      </c>
      <c r="G1364" s="222" t="s">
        <v>165</v>
      </c>
      <c r="H1364" s="223">
        <v>18</v>
      </c>
      <c r="I1364" s="224"/>
      <c r="J1364" s="225">
        <f>ROUND(I1364*H1364,2)</f>
        <v>0</v>
      </c>
      <c r="K1364" s="221" t="s">
        <v>33</v>
      </c>
      <c r="L1364" s="45"/>
      <c r="M1364" s="226" t="s">
        <v>1</v>
      </c>
      <c r="N1364" s="227" t="s">
        <v>39</v>
      </c>
      <c r="O1364" s="92"/>
      <c r="P1364" s="228">
        <f>O1364*H1364</f>
        <v>0</v>
      </c>
      <c r="Q1364" s="228">
        <v>0</v>
      </c>
      <c r="R1364" s="228">
        <f>Q1364*H1364</f>
        <v>0</v>
      </c>
      <c r="S1364" s="228">
        <v>0</v>
      </c>
      <c r="T1364" s="229">
        <f>S1364*H1364</f>
        <v>0</v>
      </c>
      <c r="U1364" s="39"/>
      <c r="V1364" s="39"/>
      <c r="W1364" s="39"/>
      <c r="X1364" s="39"/>
      <c r="Y1364" s="39"/>
      <c r="Z1364" s="39"/>
      <c r="AA1364" s="39"/>
      <c r="AB1364" s="39"/>
      <c r="AC1364" s="39"/>
      <c r="AD1364" s="39"/>
      <c r="AE1364" s="39"/>
      <c r="AR1364" s="230" t="s">
        <v>218</v>
      </c>
      <c r="AT1364" s="230" t="s">
        <v>151</v>
      </c>
      <c r="AU1364" s="230" t="s">
        <v>84</v>
      </c>
      <c r="AY1364" s="18" t="s">
        <v>148</v>
      </c>
      <c r="BE1364" s="231">
        <f>IF(N1364="základní",J1364,0)</f>
        <v>0</v>
      </c>
      <c r="BF1364" s="231">
        <f>IF(N1364="snížená",J1364,0)</f>
        <v>0</v>
      </c>
      <c r="BG1364" s="231">
        <f>IF(N1364="zákl. přenesená",J1364,0)</f>
        <v>0</v>
      </c>
      <c r="BH1364" s="231">
        <f>IF(N1364="sníž. přenesená",J1364,0)</f>
        <v>0</v>
      </c>
      <c r="BI1364" s="231">
        <f>IF(N1364="nulová",J1364,0)</f>
        <v>0</v>
      </c>
      <c r="BJ1364" s="18" t="s">
        <v>82</v>
      </c>
      <c r="BK1364" s="231">
        <f>ROUND(I1364*H1364,2)</f>
        <v>0</v>
      </c>
      <c r="BL1364" s="18" t="s">
        <v>218</v>
      </c>
      <c r="BM1364" s="230" t="s">
        <v>1334</v>
      </c>
    </row>
    <row r="1365" s="14" customFormat="1">
      <c r="A1365" s="14"/>
      <c r="B1365" s="243"/>
      <c r="C1365" s="244"/>
      <c r="D1365" s="234" t="s">
        <v>156</v>
      </c>
      <c r="E1365" s="245" t="s">
        <v>1</v>
      </c>
      <c r="F1365" s="246" t="s">
        <v>1335</v>
      </c>
      <c r="G1365" s="244"/>
      <c r="H1365" s="247">
        <v>6</v>
      </c>
      <c r="I1365" s="248"/>
      <c r="J1365" s="244"/>
      <c r="K1365" s="244"/>
      <c r="L1365" s="249"/>
      <c r="M1365" s="250"/>
      <c r="N1365" s="251"/>
      <c r="O1365" s="251"/>
      <c r="P1365" s="251"/>
      <c r="Q1365" s="251"/>
      <c r="R1365" s="251"/>
      <c r="S1365" s="251"/>
      <c r="T1365" s="252"/>
      <c r="U1365" s="14"/>
      <c r="V1365" s="14"/>
      <c r="W1365" s="14"/>
      <c r="X1365" s="14"/>
      <c r="Y1365" s="14"/>
      <c r="Z1365" s="14"/>
      <c r="AA1365" s="14"/>
      <c r="AB1365" s="14"/>
      <c r="AC1365" s="14"/>
      <c r="AD1365" s="14"/>
      <c r="AE1365" s="14"/>
      <c r="AT1365" s="253" t="s">
        <v>156</v>
      </c>
      <c r="AU1365" s="253" t="s">
        <v>84</v>
      </c>
      <c r="AV1365" s="14" t="s">
        <v>84</v>
      </c>
      <c r="AW1365" s="14" t="s">
        <v>30</v>
      </c>
      <c r="AX1365" s="14" t="s">
        <v>74</v>
      </c>
      <c r="AY1365" s="253" t="s">
        <v>148</v>
      </c>
    </row>
    <row r="1366" s="14" customFormat="1">
      <c r="A1366" s="14"/>
      <c r="B1366" s="243"/>
      <c r="C1366" s="244"/>
      <c r="D1366" s="234" t="s">
        <v>156</v>
      </c>
      <c r="E1366" s="245" t="s">
        <v>1</v>
      </c>
      <c r="F1366" s="246" t="s">
        <v>1336</v>
      </c>
      <c r="G1366" s="244"/>
      <c r="H1366" s="247">
        <v>6</v>
      </c>
      <c r="I1366" s="248"/>
      <c r="J1366" s="244"/>
      <c r="K1366" s="244"/>
      <c r="L1366" s="249"/>
      <c r="M1366" s="250"/>
      <c r="N1366" s="251"/>
      <c r="O1366" s="251"/>
      <c r="P1366" s="251"/>
      <c r="Q1366" s="251"/>
      <c r="R1366" s="251"/>
      <c r="S1366" s="251"/>
      <c r="T1366" s="252"/>
      <c r="U1366" s="14"/>
      <c r="V1366" s="14"/>
      <c r="W1366" s="14"/>
      <c r="X1366" s="14"/>
      <c r="Y1366" s="14"/>
      <c r="Z1366" s="14"/>
      <c r="AA1366" s="14"/>
      <c r="AB1366" s="14"/>
      <c r="AC1366" s="14"/>
      <c r="AD1366" s="14"/>
      <c r="AE1366" s="14"/>
      <c r="AT1366" s="253" t="s">
        <v>156</v>
      </c>
      <c r="AU1366" s="253" t="s">
        <v>84</v>
      </c>
      <c r="AV1366" s="14" t="s">
        <v>84</v>
      </c>
      <c r="AW1366" s="14" t="s">
        <v>30</v>
      </c>
      <c r="AX1366" s="14" t="s">
        <v>74</v>
      </c>
      <c r="AY1366" s="253" t="s">
        <v>148</v>
      </c>
    </row>
    <row r="1367" s="14" customFormat="1">
      <c r="A1367" s="14"/>
      <c r="B1367" s="243"/>
      <c r="C1367" s="244"/>
      <c r="D1367" s="234" t="s">
        <v>156</v>
      </c>
      <c r="E1367" s="245" t="s">
        <v>1</v>
      </c>
      <c r="F1367" s="246" t="s">
        <v>1337</v>
      </c>
      <c r="G1367" s="244"/>
      <c r="H1367" s="247">
        <v>6</v>
      </c>
      <c r="I1367" s="248"/>
      <c r="J1367" s="244"/>
      <c r="K1367" s="244"/>
      <c r="L1367" s="249"/>
      <c r="M1367" s="250"/>
      <c r="N1367" s="251"/>
      <c r="O1367" s="251"/>
      <c r="P1367" s="251"/>
      <c r="Q1367" s="251"/>
      <c r="R1367" s="251"/>
      <c r="S1367" s="251"/>
      <c r="T1367" s="252"/>
      <c r="U1367" s="14"/>
      <c r="V1367" s="14"/>
      <c r="W1367" s="14"/>
      <c r="X1367" s="14"/>
      <c r="Y1367" s="14"/>
      <c r="Z1367" s="14"/>
      <c r="AA1367" s="14"/>
      <c r="AB1367" s="14"/>
      <c r="AC1367" s="14"/>
      <c r="AD1367" s="14"/>
      <c r="AE1367" s="14"/>
      <c r="AT1367" s="253" t="s">
        <v>156</v>
      </c>
      <c r="AU1367" s="253" t="s">
        <v>84</v>
      </c>
      <c r="AV1367" s="14" t="s">
        <v>84</v>
      </c>
      <c r="AW1367" s="14" t="s">
        <v>30</v>
      </c>
      <c r="AX1367" s="14" t="s">
        <v>74</v>
      </c>
      <c r="AY1367" s="253" t="s">
        <v>148</v>
      </c>
    </row>
    <row r="1368" s="15" customFormat="1">
      <c r="A1368" s="15"/>
      <c r="B1368" s="254"/>
      <c r="C1368" s="255"/>
      <c r="D1368" s="234" t="s">
        <v>156</v>
      </c>
      <c r="E1368" s="256" t="s">
        <v>1</v>
      </c>
      <c r="F1368" s="257" t="s">
        <v>162</v>
      </c>
      <c r="G1368" s="255"/>
      <c r="H1368" s="258">
        <v>18</v>
      </c>
      <c r="I1368" s="259"/>
      <c r="J1368" s="255"/>
      <c r="K1368" s="255"/>
      <c r="L1368" s="260"/>
      <c r="M1368" s="261"/>
      <c r="N1368" s="262"/>
      <c r="O1368" s="262"/>
      <c r="P1368" s="262"/>
      <c r="Q1368" s="262"/>
      <c r="R1368" s="262"/>
      <c r="S1368" s="262"/>
      <c r="T1368" s="263"/>
      <c r="U1368" s="15"/>
      <c r="V1368" s="15"/>
      <c r="W1368" s="15"/>
      <c r="X1368" s="15"/>
      <c r="Y1368" s="15"/>
      <c r="Z1368" s="15"/>
      <c r="AA1368" s="15"/>
      <c r="AB1368" s="15"/>
      <c r="AC1368" s="15"/>
      <c r="AD1368" s="15"/>
      <c r="AE1368" s="15"/>
      <c r="AT1368" s="264" t="s">
        <v>156</v>
      </c>
      <c r="AU1368" s="264" t="s">
        <v>84</v>
      </c>
      <c r="AV1368" s="15" t="s">
        <v>155</v>
      </c>
      <c r="AW1368" s="15" t="s">
        <v>30</v>
      </c>
      <c r="AX1368" s="15" t="s">
        <v>82</v>
      </c>
      <c r="AY1368" s="264" t="s">
        <v>148</v>
      </c>
    </row>
    <row r="1369" s="2" customFormat="1" ht="24.15" customHeight="1">
      <c r="A1369" s="39"/>
      <c r="B1369" s="40"/>
      <c r="C1369" s="219" t="s">
        <v>910</v>
      </c>
      <c r="D1369" s="219" t="s">
        <v>151</v>
      </c>
      <c r="E1369" s="220" t="s">
        <v>1338</v>
      </c>
      <c r="F1369" s="221" t="s">
        <v>1339</v>
      </c>
      <c r="G1369" s="222" t="s">
        <v>173</v>
      </c>
      <c r="H1369" s="223">
        <v>10.585000000000001</v>
      </c>
      <c r="I1369" s="224"/>
      <c r="J1369" s="225">
        <f>ROUND(I1369*H1369,2)</f>
        <v>0</v>
      </c>
      <c r="K1369" s="221" t="s">
        <v>33</v>
      </c>
      <c r="L1369" s="45"/>
      <c r="M1369" s="226" t="s">
        <v>1</v>
      </c>
      <c r="N1369" s="227" t="s">
        <v>39</v>
      </c>
      <c r="O1369" s="92"/>
      <c r="P1369" s="228">
        <f>O1369*H1369</f>
        <v>0</v>
      </c>
      <c r="Q1369" s="228">
        <v>0</v>
      </c>
      <c r="R1369" s="228">
        <f>Q1369*H1369</f>
        <v>0</v>
      </c>
      <c r="S1369" s="228">
        <v>0</v>
      </c>
      <c r="T1369" s="229">
        <f>S1369*H1369</f>
        <v>0</v>
      </c>
      <c r="U1369" s="39"/>
      <c r="V1369" s="39"/>
      <c r="W1369" s="39"/>
      <c r="X1369" s="39"/>
      <c r="Y1369" s="39"/>
      <c r="Z1369" s="39"/>
      <c r="AA1369" s="39"/>
      <c r="AB1369" s="39"/>
      <c r="AC1369" s="39"/>
      <c r="AD1369" s="39"/>
      <c r="AE1369" s="39"/>
      <c r="AR1369" s="230" t="s">
        <v>218</v>
      </c>
      <c r="AT1369" s="230" t="s">
        <v>151</v>
      </c>
      <c r="AU1369" s="230" t="s">
        <v>84</v>
      </c>
      <c r="AY1369" s="18" t="s">
        <v>148</v>
      </c>
      <c r="BE1369" s="231">
        <f>IF(N1369="základní",J1369,0)</f>
        <v>0</v>
      </c>
      <c r="BF1369" s="231">
        <f>IF(N1369="snížená",J1369,0)</f>
        <v>0</v>
      </c>
      <c r="BG1369" s="231">
        <f>IF(N1369="zákl. přenesená",J1369,0)</f>
        <v>0</v>
      </c>
      <c r="BH1369" s="231">
        <f>IF(N1369="sníž. přenesená",J1369,0)</f>
        <v>0</v>
      </c>
      <c r="BI1369" s="231">
        <f>IF(N1369="nulová",J1369,0)</f>
        <v>0</v>
      </c>
      <c r="BJ1369" s="18" t="s">
        <v>82</v>
      </c>
      <c r="BK1369" s="231">
        <f>ROUND(I1369*H1369,2)</f>
        <v>0</v>
      </c>
      <c r="BL1369" s="18" t="s">
        <v>218</v>
      </c>
      <c r="BM1369" s="230" t="s">
        <v>1340</v>
      </c>
    </row>
    <row r="1370" s="2" customFormat="1" ht="24.15" customHeight="1">
      <c r="A1370" s="39"/>
      <c r="B1370" s="40"/>
      <c r="C1370" s="219" t="s">
        <v>1341</v>
      </c>
      <c r="D1370" s="219" t="s">
        <v>151</v>
      </c>
      <c r="E1370" s="220" t="s">
        <v>1342</v>
      </c>
      <c r="F1370" s="221" t="s">
        <v>1343</v>
      </c>
      <c r="G1370" s="222" t="s">
        <v>173</v>
      </c>
      <c r="H1370" s="223">
        <v>10.585000000000001</v>
      </c>
      <c r="I1370" s="224"/>
      <c r="J1370" s="225">
        <f>ROUND(I1370*H1370,2)</f>
        <v>0</v>
      </c>
      <c r="K1370" s="221" t="s">
        <v>33</v>
      </c>
      <c r="L1370" s="45"/>
      <c r="M1370" s="226" t="s">
        <v>1</v>
      </c>
      <c r="N1370" s="227" t="s">
        <v>39</v>
      </c>
      <c r="O1370" s="92"/>
      <c r="P1370" s="228">
        <f>O1370*H1370</f>
        <v>0</v>
      </c>
      <c r="Q1370" s="228">
        <v>0</v>
      </c>
      <c r="R1370" s="228">
        <f>Q1370*H1370</f>
        <v>0</v>
      </c>
      <c r="S1370" s="228">
        <v>0</v>
      </c>
      <c r="T1370" s="229">
        <f>S1370*H1370</f>
        <v>0</v>
      </c>
      <c r="U1370" s="39"/>
      <c r="V1370" s="39"/>
      <c r="W1370" s="39"/>
      <c r="X1370" s="39"/>
      <c r="Y1370" s="39"/>
      <c r="Z1370" s="39"/>
      <c r="AA1370" s="39"/>
      <c r="AB1370" s="39"/>
      <c r="AC1370" s="39"/>
      <c r="AD1370" s="39"/>
      <c r="AE1370" s="39"/>
      <c r="AR1370" s="230" t="s">
        <v>218</v>
      </c>
      <c r="AT1370" s="230" t="s">
        <v>151</v>
      </c>
      <c r="AU1370" s="230" t="s">
        <v>84</v>
      </c>
      <c r="AY1370" s="18" t="s">
        <v>148</v>
      </c>
      <c r="BE1370" s="231">
        <f>IF(N1370="základní",J1370,0)</f>
        <v>0</v>
      </c>
      <c r="BF1370" s="231">
        <f>IF(N1370="snížená",J1370,0)</f>
        <v>0</v>
      </c>
      <c r="BG1370" s="231">
        <f>IF(N1370="zákl. přenesená",J1370,0)</f>
        <v>0</v>
      </c>
      <c r="BH1370" s="231">
        <f>IF(N1370="sníž. přenesená",J1370,0)</f>
        <v>0</v>
      </c>
      <c r="BI1370" s="231">
        <f>IF(N1370="nulová",J1370,0)</f>
        <v>0</v>
      </c>
      <c r="BJ1370" s="18" t="s">
        <v>82</v>
      </c>
      <c r="BK1370" s="231">
        <f>ROUND(I1370*H1370,2)</f>
        <v>0</v>
      </c>
      <c r="BL1370" s="18" t="s">
        <v>218</v>
      </c>
      <c r="BM1370" s="230" t="s">
        <v>1344</v>
      </c>
    </row>
    <row r="1371" s="12" customFormat="1" ht="22.8" customHeight="1">
      <c r="A1371" s="12"/>
      <c r="B1371" s="203"/>
      <c r="C1371" s="204"/>
      <c r="D1371" s="205" t="s">
        <v>73</v>
      </c>
      <c r="E1371" s="217" t="s">
        <v>1345</v>
      </c>
      <c r="F1371" s="217" t="s">
        <v>1346</v>
      </c>
      <c r="G1371" s="204"/>
      <c r="H1371" s="204"/>
      <c r="I1371" s="207"/>
      <c r="J1371" s="218">
        <f>BK1371</f>
        <v>0</v>
      </c>
      <c r="K1371" s="204"/>
      <c r="L1371" s="209"/>
      <c r="M1371" s="210"/>
      <c r="N1371" s="211"/>
      <c r="O1371" s="211"/>
      <c r="P1371" s="212">
        <f>SUM(P1372:P1399)</f>
        <v>0</v>
      </c>
      <c r="Q1371" s="211"/>
      <c r="R1371" s="212">
        <f>SUM(R1372:R1399)</f>
        <v>0.013531862350000002</v>
      </c>
      <c r="S1371" s="211"/>
      <c r="T1371" s="213">
        <f>SUM(T1372:T1399)</f>
        <v>0</v>
      </c>
      <c r="U1371" s="12"/>
      <c r="V1371" s="12"/>
      <c r="W1371" s="12"/>
      <c r="X1371" s="12"/>
      <c r="Y1371" s="12"/>
      <c r="Z1371" s="12"/>
      <c r="AA1371" s="12"/>
      <c r="AB1371" s="12"/>
      <c r="AC1371" s="12"/>
      <c r="AD1371" s="12"/>
      <c r="AE1371" s="12"/>
      <c r="AR1371" s="214" t="s">
        <v>84</v>
      </c>
      <c r="AT1371" s="215" t="s">
        <v>73</v>
      </c>
      <c r="AU1371" s="215" t="s">
        <v>82</v>
      </c>
      <c r="AY1371" s="214" t="s">
        <v>148</v>
      </c>
      <c r="BK1371" s="216">
        <f>SUM(BK1372:BK1399)</f>
        <v>0</v>
      </c>
    </row>
    <row r="1372" s="2" customFormat="1" ht="24.15" customHeight="1">
      <c r="A1372" s="39"/>
      <c r="B1372" s="40"/>
      <c r="C1372" s="219" t="s">
        <v>913</v>
      </c>
      <c r="D1372" s="219" t="s">
        <v>151</v>
      </c>
      <c r="E1372" s="220" t="s">
        <v>1347</v>
      </c>
      <c r="F1372" s="221" t="s">
        <v>1348</v>
      </c>
      <c r="G1372" s="222" t="s">
        <v>154</v>
      </c>
      <c r="H1372" s="223">
        <v>24.157</v>
      </c>
      <c r="I1372" s="224"/>
      <c r="J1372" s="225">
        <f>ROUND(I1372*H1372,2)</f>
        <v>0</v>
      </c>
      <c r="K1372" s="221" t="s">
        <v>33</v>
      </c>
      <c r="L1372" s="45"/>
      <c r="M1372" s="226" t="s">
        <v>1</v>
      </c>
      <c r="N1372" s="227" t="s">
        <v>39</v>
      </c>
      <c r="O1372" s="92"/>
      <c r="P1372" s="228">
        <f>O1372*H1372</f>
        <v>0</v>
      </c>
      <c r="Q1372" s="228">
        <v>6.7000000000000002E-05</v>
      </c>
      <c r="R1372" s="228">
        <f>Q1372*H1372</f>
        <v>0.0016185190000000001</v>
      </c>
      <c r="S1372" s="228">
        <v>0</v>
      </c>
      <c r="T1372" s="229">
        <f>S1372*H1372</f>
        <v>0</v>
      </c>
      <c r="U1372" s="39"/>
      <c r="V1372" s="39"/>
      <c r="W1372" s="39"/>
      <c r="X1372" s="39"/>
      <c r="Y1372" s="39"/>
      <c r="Z1372" s="39"/>
      <c r="AA1372" s="39"/>
      <c r="AB1372" s="39"/>
      <c r="AC1372" s="39"/>
      <c r="AD1372" s="39"/>
      <c r="AE1372" s="39"/>
      <c r="AR1372" s="230" t="s">
        <v>218</v>
      </c>
      <c r="AT1372" s="230" t="s">
        <v>151</v>
      </c>
      <c r="AU1372" s="230" t="s">
        <v>84</v>
      </c>
      <c r="AY1372" s="18" t="s">
        <v>148</v>
      </c>
      <c r="BE1372" s="231">
        <f>IF(N1372="základní",J1372,0)</f>
        <v>0</v>
      </c>
      <c r="BF1372" s="231">
        <f>IF(N1372="snížená",J1372,0)</f>
        <v>0</v>
      </c>
      <c r="BG1372" s="231">
        <f>IF(N1372="zákl. přenesená",J1372,0)</f>
        <v>0</v>
      </c>
      <c r="BH1372" s="231">
        <f>IF(N1372="sníž. přenesená",J1372,0)</f>
        <v>0</v>
      </c>
      <c r="BI1372" s="231">
        <f>IF(N1372="nulová",J1372,0)</f>
        <v>0</v>
      </c>
      <c r="BJ1372" s="18" t="s">
        <v>82</v>
      </c>
      <c r="BK1372" s="231">
        <f>ROUND(I1372*H1372,2)</f>
        <v>0</v>
      </c>
      <c r="BL1372" s="18" t="s">
        <v>218</v>
      </c>
      <c r="BM1372" s="230" t="s">
        <v>1349</v>
      </c>
    </row>
    <row r="1373" s="13" customFormat="1">
      <c r="A1373" s="13"/>
      <c r="B1373" s="232"/>
      <c r="C1373" s="233"/>
      <c r="D1373" s="234" t="s">
        <v>156</v>
      </c>
      <c r="E1373" s="235" t="s">
        <v>1</v>
      </c>
      <c r="F1373" s="236" t="s">
        <v>942</v>
      </c>
      <c r="G1373" s="233"/>
      <c r="H1373" s="235" t="s">
        <v>1</v>
      </c>
      <c r="I1373" s="237"/>
      <c r="J1373" s="233"/>
      <c r="K1373" s="233"/>
      <c r="L1373" s="238"/>
      <c r="M1373" s="239"/>
      <c r="N1373" s="240"/>
      <c r="O1373" s="240"/>
      <c r="P1373" s="240"/>
      <c r="Q1373" s="240"/>
      <c r="R1373" s="240"/>
      <c r="S1373" s="240"/>
      <c r="T1373" s="241"/>
      <c r="U1373" s="13"/>
      <c r="V1373" s="13"/>
      <c r="W1373" s="13"/>
      <c r="X1373" s="13"/>
      <c r="Y1373" s="13"/>
      <c r="Z1373" s="13"/>
      <c r="AA1373" s="13"/>
      <c r="AB1373" s="13"/>
      <c r="AC1373" s="13"/>
      <c r="AD1373" s="13"/>
      <c r="AE1373" s="13"/>
      <c r="AT1373" s="242" t="s">
        <v>156</v>
      </c>
      <c r="AU1373" s="242" t="s">
        <v>84</v>
      </c>
      <c r="AV1373" s="13" t="s">
        <v>82</v>
      </c>
      <c r="AW1373" s="13" t="s">
        <v>30</v>
      </c>
      <c r="AX1373" s="13" t="s">
        <v>74</v>
      </c>
      <c r="AY1373" s="242" t="s">
        <v>148</v>
      </c>
    </row>
    <row r="1374" s="14" customFormat="1">
      <c r="A1374" s="14"/>
      <c r="B1374" s="243"/>
      <c r="C1374" s="244"/>
      <c r="D1374" s="234" t="s">
        <v>156</v>
      </c>
      <c r="E1374" s="245" t="s">
        <v>1</v>
      </c>
      <c r="F1374" s="246" t="s">
        <v>1350</v>
      </c>
      <c r="G1374" s="244"/>
      <c r="H1374" s="247">
        <v>24.157</v>
      </c>
      <c r="I1374" s="248"/>
      <c r="J1374" s="244"/>
      <c r="K1374" s="244"/>
      <c r="L1374" s="249"/>
      <c r="M1374" s="250"/>
      <c r="N1374" s="251"/>
      <c r="O1374" s="251"/>
      <c r="P1374" s="251"/>
      <c r="Q1374" s="251"/>
      <c r="R1374" s="251"/>
      <c r="S1374" s="251"/>
      <c r="T1374" s="252"/>
      <c r="U1374" s="14"/>
      <c r="V1374" s="14"/>
      <c r="W1374" s="14"/>
      <c r="X1374" s="14"/>
      <c r="Y1374" s="14"/>
      <c r="Z1374" s="14"/>
      <c r="AA1374" s="14"/>
      <c r="AB1374" s="14"/>
      <c r="AC1374" s="14"/>
      <c r="AD1374" s="14"/>
      <c r="AE1374" s="14"/>
      <c r="AT1374" s="253" t="s">
        <v>156</v>
      </c>
      <c r="AU1374" s="253" t="s">
        <v>84</v>
      </c>
      <c r="AV1374" s="14" t="s">
        <v>84</v>
      </c>
      <c r="AW1374" s="14" t="s">
        <v>30</v>
      </c>
      <c r="AX1374" s="14" t="s">
        <v>74</v>
      </c>
      <c r="AY1374" s="253" t="s">
        <v>148</v>
      </c>
    </row>
    <row r="1375" s="15" customFormat="1">
      <c r="A1375" s="15"/>
      <c r="B1375" s="254"/>
      <c r="C1375" s="255"/>
      <c r="D1375" s="234" t="s">
        <v>156</v>
      </c>
      <c r="E1375" s="256" t="s">
        <v>1</v>
      </c>
      <c r="F1375" s="257" t="s">
        <v>162</v>
      </c>
      <c r="G1375" s="255"/>
      <c r="H1375" s="258">
        <v>24.157</v>
      </c>
      <c r="I1375" s="259"/>
      <c r="J1375" s="255"/>
      <c r="K1375" s="255"/>
      <c r="L1375" s="260"/>
      <c r="M1375" s="261"/>
      <c r="N1375" s="262"/>
      <c r="O1375" s="262"/>
      <c r="P1375" s="262"/>
      <c r="Q1375" s="262"/>
      <c r="R1375" s="262"/>
      <c r="S1375" s="262"/>
      <c r="T1375" s="263"/>
      <c r="U1375" s="15"/>
      <c r="V1375" s="15"/>
      <c r="W1375" s="15"/>
      <c r="X1375" s="15"/>
      <c r="Y1375" s="15"/>
      <c r="Z1375" s="15"/>
      <c r="AA1375" s="15"/>
      <c r="AB1375" s="15"/>
      <c r="AC1375" s="15"/>
      <c r="AD1375" s="15"/>
      <c r="AE1375" s="15"/>
      <c r="AT1375" s="264" t="s">
        <v>156</v>
      </c>
      <c r="AU1375" s="264" t="s">
        <v>84</v>
      </c>
      <c r="AV1375" s="15" t="s">
        <v>155</v>
      </c>
      <c r="AW1375" s="15" t="s">
        <v>30</v>
      </c>
      <c r="AX1375" s="15" t="s">
        <v>82</v>
      </c>
      <c r="AY1375" s="264" t="s">
        <v>148</v>
      </c>
    </row>
    <row r="1376" s="2" customFormat="1" ht="24.15" customHeight="1">
      <c r="A1376" s="39"/>
      <c r="B1376" s="40"/>
      <c r="C1376" s="219" t="s">
        <v>1351</v>
      </c>
      <c r="D1376" s="219" t="s">
        <v>151</v>
      </c>
      <c r="E1376" s="220" t="s">
        <v>1352</v>
      </c>
      <c r="F1376" s="221" t="s">
        <v>1353</v>
      </c>
      <c r="G1376" s="222" t="s">
        <v>154</v>
      </c>
      <c r="H1376" s="223">
        <v>24.157</v>
      </c>
      <c r="I1376" s="224"/>
      <c r="J1376" s="225">
        <f>ROUND(I1376*H1376,2)</f>
        <v>0</v>
      </c>
      <c r="K1376" s="221" t="s">
        <v>33</v>
      </c>
      <c r="L1376" s="45"/>
      <c r="M1376" s="226" t="s">
        <v>1</v>
      </c>
      <c r="N1376" s="227" t="s">
        <v>39</v>
      </c>
      <c r="O1376" s="92"/>
      <c r="P1376" s="228">
        <f>O1376*H1376</f>
        <v>0</v>
      </c>
      <c r="Q1376" s="228">
        <v>0.00014375</v>
      </c>
      <c r="R1376" s="228">
        <f>Q1376*H1376</f>
        <v>0.0034725687500000001</v>
      </c>
      <c r="S1376" s="228">
        <v>0</v>
      </c>
      <c r="T1376" s="229">
        <f>S1376*H1376</f>
        <v>0</v>
      </c>
      <c r="U1376" s="39"/>
      <c r="V1376" s="39"/>
      <c r="W1376" s="39"/>
      <c r="X1376" s="39"/>
      <c r="Y1376" s="39"/>
      <c r="Z1376" s="39"/>
      <c r="AA1376" s="39"/>
      <c r="AB1376" s="39"/>
      <c r="AC1376" s="39"/>
      <c r="AD1376" s="39"/>
      <c r="AE1376" s="39"/>
      <c r="AR1376" s="230" t="s">
        <v>218</v>
      </c>
      <c r="AT1376" s="230" t="s">
        <v>151</v>
      </c>
      <c r="AU1376" s="230" t="s">
        <v>84</v>
      </c>
      <c r="AY1376" s="18" t="s">
        <v>148</v>
      </c>
      <c r="BE1376" s="231">
        <f>IF(N1376="základní",J1376,0)</f>
        <v>0</v>
      </c>
      <c r="BF1376" s="231">
        <f>IF(N1376="snížená",J1376,0)</f>
        <v>0</v>
      </c>
      <c r="BG1376" s="231">
        <f>IF(N1376="zákl. přenesená",J1376,0)</f>
        <v>0</v>
      </c>
      <c r="BH1376" s="231">
        <f>IF(N1376="sníž. přenesená",J1376,0)</f>
        <v>0</v>
      </c>
      <c r="BI1376" s="231">
        <f>IF(N1376="nulová",J1376,0)</f>
        <v>0</v>
      </c>
      <c r="BJ1376" s="18" t="s">
        <v>82</v>
      </c>
      <c r="BK1376" s="231">
        <f>ROUND(I1376*H1376,2)</f>
        <v>0</v>
      </c>
      <c r="BL1376" s="18" t="s">
        <v>218</v>
      </c>
      <c r="BM1376" s="230" t="s">
        <v>1354</v>
      </c>
    </row>
    <row r="1377" s="13" customFormat="1">
      <c r="A1377" s="13"/>
      <c r="B1377" s="232"/>
      <c r="C1377" s="233"/>
      <c r="D1377" s="234" t="s">
        <v>156</v>
      </c>
      <c r="E1377" s="235" t="s">
        <v>1</v>
      </c>
      <c r="F1377" s="236" t="s">
        <v>942</v>
      </c>
      <c r="G1377" s="233"/>
      <c r="H1377" s="235" t="s">
        <v>1</v>
      </c>
      <c r="I1377" s="237"/>
      <c r="J1377" s="233"/>
      <c r="K1377" s="233"/>
      <c r="L1377" s="238"/>
      <c r="M1377" s="239"/>
      <c r="N1377" s="240"/>
      <c r="O1377" s="240"/>
      <c r="P1377" s="240"/>
      <c r="Q1377" s="240"/>
      <c r="R1377" s="240"/>
      <c r="S1377" s="240"/>
      <c r="T1377" s="241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T1377" s="242" t="s">
        <v>156</v>
      </c>
      <c r="AU1377" s="242" t="s">
        <v>84</v>
      </c>
      <c r="AV1377" s="13" t="s">
        <v>82</v>
      </c>
      <c r="AW1377" s="13" t="s">
        <v>30</v>
      </c>
      <c r="AX1377" s="13" t="s">
        <v>74</v>
      </c>
      <c r="AY1377" s="242" t="s">
        <v>148</v>
      </c>
    </row>
    <row r="1378" s="14" customFormat="1">
      <c r="A1378" s="14"/>
      <c r="B1378" s="243"/>
      <c r="C1378" s="244"/>
      <c r="D1378" s="234" t="s">
        <v>156</v>
      </c>
      <c r="E1378" s="245" t="s">
        <v>1</v>
      </c>
      <c r="F1378" s="246" t="s">
        <v>1350</v>
      </c>
      <c r="G1378" s="244"/>
      <c r="H1378" s="247">
        <v>24.157</v>
      </c>
      <c r="I1378" s="248"/>
      <c r="J1378" s="244"/>
      <c r="K1378" s="244"/>
      <c r="L1378" s="249"/>
      <c r="M1378" s="250"/>
      <c r="N1378" s="251"/>
      <c r="O1378" s="251"/>
      <c r="P1378" s="251"/>
      <c r="Q1378" s="251"/>
      <c r="R1378" s="251"/>
      <c r="S1378" s="251"/>
      <c r="T1378" s="252"/>
      <c r="U1378" s="14"/>
      <c r="V1378" s="14"/>
      <c r="W1378" s="14"/>
      <c r="X1378" s="14"/>
      <c r="Y1378" s="14"/>
      <c r="Z1378" s="14"/>
      <c r="AA1378" s="14"/>
      <c r="AB1378" s="14"/>
      <c r="AC1378" s="14"/>
      <c r="AD1378" s="14"/>
      <c r="AE1378" s="14"/>
      <c r="AT1378" s="253" t="s">
        <v>156</v>
      </c>
      <c r="AU1378" s="253" t="s">
        <v>84</v>
      </c>
      <c r="AV1378" s="14" t="s">
        <v>84</v>
      </c>
      <c r="AW1378" s="14" t="s">
        <v>30</v>
      </c>
      <c r="AX1378" s="14" t="s">
        <v>74</v>
      </c>
      <c r="AY1378" s="253" t="s">
        <v>148</v>
      </c>
    </row>
    <row r="1379" s="15" customFormat="1">
      <c r="A1379" s="15"/>
      <c r="B1379" s="254"/>
      <c r="C1379" s="255"/>
      <c r="D1379" s="234" t="s">
        <v>156</v>
      </c>
      <c r="E1379" s="256" t="s">
        <v>1</v>
      </c>
      <c r="F1379" s="257" t="s">
        <v>162</v>
      </c>
      <c r="G1379" s="255"/>
      <c r="H1379" s="258">
        <v>24.157</v>
      </c>
      <c r="I1379" s="259"/>
      <c r="J1379" s="255"/>
      <c r="K1379" s="255"/>
      <c r="L1379" s="260"/>
      <c r="M1379" s="261"/>
      <c r="N1379" s="262"/>
      <c r="O1379" s="262"/>
      <c r="P1379" s="262"/>
      <c r="Q1379" s="262"/>
      <c r="R1379" s="262"/>
      <c r="S1379" s="262"/>
      <c r="T1379" s="263"/>
      <c r="U1379" s="15"/>
      <c r="V1379" s="15"/>
      <c r="W1379" s="15"/>
      <c r="X1379" s="15"/>
      <c r="Y1379" s="15"/>
      <c r="Z1379" s="15"/>
      <c r="AA1379" s="15"/>
      <c r="AB1379" s="15"/>
      <c r="AC1379" s="15"/>
      <c r="AD1379" s="15"/>
      <c r="AE1379" s="15"/>
      <c r="AT1379" s="264" t="s">
        <v>156</v>
      </c>
      <c r="AU1379" s="264" t="s">
        <v>84</v>
      </c>
      <c r="AV1379" s="15" t="s">
        <v>155</v>
      </c>
      <c r="AW1379" s="15" t="s">
        <v>30</v>
      </c>
      <c r="AX1379" s="15" t="s">
        <v>82</v>
      </c>
      <c r="AY1379" s="264" t="s">
        <v>148</v>
      </c>
    </row>
    <row r="1380" s="2" customFormat="1" ht="24.15" customHeight="1">
      <c r="A1380" s="39"/>
      <c r="B1380" s="40"/>
      <c r="C1380" s="219" t="s">
        <v>917</v>
      </c>
      <c r="D1380" s="219" t="s">
        <v>151</v>
      </c>
      <c r="E1380" s="220" t="s">
        <v>1355</v>
      </c>
      <c r="F1380" s="221" t="s">
        <v>1356</v>
      </c>
      <c r="G1380" s="222" t="s">
        <v>154</v>
      </c>
      <c r="H1380" s="223">
        <v>24.157</v>
      </c>
      <c r="I1380" s="224"/>
      <c r="J1380" s="225">
        <f>ROUND(I1380*H1380,2)</f>
        <v>0</v>
      </c>
      <c r="K1380" s="221" t="s">
        <v>33</v>
      </c>
      <c r="L1380" s="45"/>
      <c r="M1380" s="226" t="s">
        <v>1</v>
      </c>
      <c r="N1380" s="227" t="s">
        <v>39</v>
      </c>
      <c r="O1380" s="92"/>
      <c r="P1380" s="228">
        <f>O1380*H1380</f>
        <v>0</v>
      </c>
      <c r="Q1380" s="228">
        <v>0.000135</v>
      </c>
      <c r="R1380" s="228">
        <f>Q1380*H1380</f>
        <v>0.0032611950000000002</v>
      </c>
      <c r="S1380" s="228">
        <v>0</v>
      </c>
      <c r="T1380" s="229">
        <f>S1380*H1380</f>
        <v>0</v>
      </c>
      <c r="U1380" s="39"/>
      <c r="V1380" s="39"/>
      <c r="W1380" s="39"/>
      <c r="X1380" s="39"/>
      <c r="Y1380" s="39"/>
      <c r="Z1380" s="39"/>
      <c r="AA1380" s="39"/>
      <c r="AB1380" s="39"/>
      <c r="AC1380" s="39"/>
      <c r="AD1380" s="39"/>
      <c r="AE1380" s="39"/>
      <c r="AR1380" s="230" t="s">
        <v>218</v>
      </c>
      <c r="AT1380" s="230" t="s">
        <v>151</v>
      </c>
      <c r="AU1380" s="230" t="s">
        <v>84</v>
      </c>
      <c r="AY1380" s="18" t="s">
        <v>148</v>
      </c>
      <c r="BE1380" s="231">
        <f>IF(N1380="základní",J1380,0)</f>
        <v>0</v>
      </c>
      <c r="BF1380" s="231">
        <f>IF(N1380="snížená",J1380,0)</f>
        <v>0</v>
      </c>
      <c r="BG1380" s="231">
        <f>IF(N1380="zákl. přenesená",J1380,0)</f>
        <v>0</v>
      </c>
      <c r="BH1380" s="231">
        <f>IF(N1380="sníž. přenesená",J1380,0)</f>
        <v>0</v>
      </c>
      <c r="BI1380" s="231">
        <f>IF(N1380="nulová",J1380,0)</f>
        <v>0</v>
      </c>
      <c r="BJ1380" s="18" t="s">
        <v>82</v>
      </c>
      <c r="BK1380" s="231">
        <f>ROUND(I1380*H1380,2)</f>
        <v>0</v>
      </c>
      <c r="BL1380" s="18" t="s">
        <v>218</v>
      </c>
      <c r="BM1380" s="230" t="s">
        <v>1357</v>
      </c>
    </row>
    <row r="1381" s="13" customFormat="1">
      <c r="A1381" s="13"/>
      <c r="B1381" s="232"/>
      <c r="C1381" s="233"/>
      <c r="D1381" s="234" t="s">
        <v>156</v>
      </c>
      <c r="E1381" s="235" t="s">
        <v>1</v>
      </c>
      <c r="F1381" s="236" t="s">
        <v>942</v>
      </c>
      <c r="G1381" s="233"/>
      <c r="H1381" s="235" t="s">
        <v>1</v>
      </c>
      <c r="I1381" s="237"/>
      <c r="J1381" s="233"/>
      <c r="K1381" s="233"/>
      <c r="L1381" s="238"/>
      <c r="M1381" s="239"/>
      <c r="N1381" s="240"/>
      <c r="O1381" s="240"/>
      <c r="P1381" s="240"/>
      <c r="Q1381" s="240"/>
      <c r="R1381" s="240"/>
      <c r="S1381" s="240"/>
      <c r="T1381" s="241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42" t="s">
        <v>156</v>
      </c>
      <c r="AU1381" s="242" t="s">
        <v>84</v>
      </c>
      <c r="AV1381" s="13" t="s">
        <v>82</v>
      </c>
      <c r="AW1381" s="13" t="s">
        <v>30</v>
      </c>
      <c r="AX1381" s="13" t="s">
        <v>74</v>
      </c>
      <c r="AY1381" s="242" t="s">
        <v>148</v>
      </c>
    </row>
    <row r="1382" s="14" customFormat="1">
      <c r="A1382" s="14"/>
      <c r="B1382" s="243"/>
      <c r="C1382" s="244"/>
      <c r="D1382" s="234" t="s">
        <v>156</v>
      </c>
      <c r="E1382" s="245" t="s">
        <v>1</v>
      </c>
      <c r="F1382" s="246" t="s">
        <v>1350</v>
      </c>
      <c r="G1382" s="244"/>
      <c r="H1382" s="247">
        <v>24.157</v>
      </c>
      <c r="I1382" s="248"/>
      <c r="J1382" s="244"/>
      <c r="K1382" s="244"/>
      <c r="L1382" s="249"/>
      <c r="M1382" s="250"/>
      <c r="N1382" s="251"/>
      <c r="O1382" s="251"/>
      <c r="P1382" s="251"/>
      <c r="Q1382" s="251"/>
      <c r="R1382" s="251"/>
      <c r="S1382" s="251"/>
      <c r="T1382" s="252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53" t="s">
        <v>156</v>
      </c>
      <c r="AU1382" s="253" t="s">
        <v>84</v>
      </c>
      <c r="AV1382" s="14" t="s">
        <v>84</v>
      </c>
      <c r="AW1382" s="14" t="s">
        <v>30</v>
      </c>
      <c r="AX1382" s="14" t="s">
        <v>74</v>
      </c>
      <c r="AY1382" s="253" t="s">
        <v>148</v>
      </c>
    </row>
    <row r="1383" s="15" customFormat="1">
      <c r="A1383" s="15"/>
      <c r="B1383" s="254"/>
      <c r="C1383" s="255"/>
      <c r="D1383" s="234" t="s">
        <v>156</v>
      </c>
      <c r="E1383" s="256" t="s">
        <v>1</v>
      </c>
      <c r="F1383" s="257" t="s">
        <v>162</v>
      </c>
      <c r="G1383" s="255"/>
      <c r="H1383" s="258">
        <v>24.157</v>
      </c>
      <c r="I1383" s="259"/>
      <c r="J1383" s="255"/>
      <c r="K1383" s="255"/>
      <c r="L1383" s="260"/>
      <c r="M1383" s="261"/>
      <c r="N1383" s="262"/>
      <c r="O1383" s="262"/>
      <c r="P1383" s="262"/>
      <c r="Q1383" s="262"/>
      <c r="R1383" s="262"/>
      <c r="S1383" s="262"/>
      <c r="T1383" s="263"/>
      <c r="U1383" s="15"/>
      <c r="V1383" s="15"/>
      <c r="W1383" s="15"/>
      <c r="X1383" s="15"/>
      <c r="Y1383" s="15"/>
      <c r="Z1383" s="15"/>
      <c r="AA1383" s="15"/>
      <c r="AB1383" s="15"/>
      <c r="AC1383" s="15"/>
      <c r="AD1383" s="15"/>
      <c r="AE1383" s="15"/>
      <c r="AT1383" s="264" t="s">
        <v>156</v>
      </c>
      <c r="AU1383" s="264" t="s">
        <v>84</v>
      </c>
      <c r="AV1383" s="15" t="s">
        <v>155</v>
      </c>
      <c r="AW1383" s="15" t="s">
        <v>30</v>
      </c>
      <c r="AX1383" s="15" t="s">
        <v>82</v>
      </c>
      <c r="AY1383" s="264" t="s">
        <v>148</v>
      </c>
    </row>
    <row r="1384" s="2" customFormat="1" ht="24.15" customHeight="1">
      <c r="A1384" s="39"/>
      <c r="B1384" s="40"/>
      <c r="C1384" s="219" t="s">
        <v>1358</v>
      </c>
      <c r="D1384" s="219" t="s">
        <v>151</v>
      </c>
      <c r="E1384" s="220" t="s">
        <v>1359</v>
      </c>
      <c r="F1384" s="221" t="s">
        <v>1360</v>
      </c>
      <c r="G1384" s="222" t="s">
        <v>154</v>
      </c>
      <c r="H1384" s="223">
        <v>20.071999999999999</v>
      </c>
      <c r="I1384" s="224"/>
      <c r="J1384" s="225">
        <f>ROUND(I1384*H1384,2)</f>
        <v>0</v>
      </c>
      <c r="K1384" s="221" t="s">
        <v>33</v>
      </c>
      <c r="L1384" s="45"/>
      <c r="M1384" s="226" t="s">
        <v>1</v>
      </c>
      <c r="N1384" s="227" t="s">
        <v>39</v>
      </c>
      <c r="O1384" s="92"/>
      <c r="P1384" s="228">
        <f>O1384*H1384</f>
        <v>0</v>
      </c>
      <c r="Q1384" s="228">
        <v>0.000135</v>
      </c>
      <c r="R1384" s="228">
        <f>Q1384*H1384</f>
        <v>0.0027097200000000001</v>
      </c>
      <c r="S1384" s="228">
        <v>0</v>
      </c>
      <c r="T1384" s="229">
        <f>S1384*H1384</f>
        <v>0</v>
      </c>
      <c r="U1384" s="39"/>
      <c r="V1384" s="39"/>
      <c r="W1384" s="39"/>
      <c r="X1384" s="39"/>
      <c r="Y1384" s="39"/>
      <c r="Z1384" s="39"/>
      <c r="AA1384" s="39"/>
      <c r="AB1384" s="39"/>
      <c r="AC1384" s="39"/>
      <c r="AD1384" s="39"/>
      <c r="AE1384" s="39"/>
      <c r="AR1384" s="230" t="s">
        <v>218</v>
      </c>
      <c r="AT1384" s="230" t="s">
        <v>151</v>
      </c>
      <c r="AU1384" s="230" t="s">
        <v>84</v>
      </c>
      <c r="AY1384" s="18" t="s">
        <v>148</v>
      </c>
      <c r="BE1384" s="231">
        <f>IF(N1384="základní",J1384,0)</f>
        <v>0</v>
      </c>
      <c r="BF1384" s="231">
        <f>IF(N1384="snížená",J1384,0)</f>
        <v>0</v>
      </c>
      <c r="BG1384" s="231">
        <f>IF(N1384="zákl. přenesená",J1384,0)</f>
        <v>0</v>
      </c>
      <c r="BH1384" s="231">
        <f>IF(N1384="sníž. přenesená",J1384,0)</f>
        <v>0</v>
      </c>
      <c r="BI1384" s="231">
        <f>IF(N1384="nulová",J1384,0)</f>
        <v>0</v>
      </c>
      <c r="BJ1384" s="18" t="s">
        <v>82</v>
      </c>
      <c r="BK1384" s="231">
        <f>ROUND(I1384*H1384,2)</f>
        <v>0</v>
      </c>
      <c r="BL1384" s="18" t="s">
        <v>218</v>
      </c>
      <c r="BM1384" s="230" t="s">
        <v>1361</v>
      </c>
    </row>
    <row r="1385" s="13" customFormat="1">
      <c r="A1385" s="13"/>
      <c r="B1385" s="232"/>
      <c r="C1385" s="233"/>
      <c r="D1385" s="234" t="s">
        <v>156</v>
      </c>
      <c r="E1385" s="235" t="s">
        <v>1</v>
      </c>
      <c r="F1385" s="236" t="s">
        <v>1362</v>
      </c>
      <c r="G1385" s="233"/>
      <c r="H1385" s="235" t="s">
        <v>1</v>
      </c>
      <c r="I1385" s="237"/>
      <c r="J1385" s="233"/>
      <c r="K1385" s="233"/>
      <c r="L1385" s="238"/>
      <c r="M1385" s="239"/>
      <c r="N1385" s="240"/>
      <c r="O1385" s="240"/>
      <c r="P1385" s="240"/>
      <c r="Q1385" s="240"/>
      <c r="R1385" s="240"/>
      <c r="S1385" s="240"/>
      <c r="T1385" s="241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242" t="s">
        <v>156</v>
      </c>
      <c r="AU1385" s="242" t="s">
        <v>84</v>
      </c>
      <c r="AV1385" s="13" t="s">
        <v>82</v>
      </c>
      <c r="AW1385" s="13" t="s">
        <v>30</v>
      </c>
      <c r="AX1385" s="13" t="s">
        <v>74</v>
      </c>
      <c r="AY1385" s="242" t="s">
        <v>148</v>
      </c>
    </row>
    <row r="1386" s="14" customFormat="1">
      <c r="A1386" s="14"/>
      <c r="B1386" s="243"/>
      <c r="C1386" s="244"/>
      <c r="D1386" s="234" t="s">
        <v>156</v>
      </c>
      <c r="E1386" s="245" t="s">
        <v>1</v>
      </c>
      <c r="F1386" s="246" t="s">
        <v>1363</v>
      </c>
      <c r="G1386" s="244"/>
      <c r="H1386" s="247">
        <v>2.923</v>
      </c>
      <c r="I1386" s="248"/>
      <c r="J1386" s="244"/>
      <c r="K1386" s="244"/>
      <c r="L1386" s="249"/>
      <c r="M1386" s="250"/>
      <c r="N1386" s="251"/>
      <c r="O1386" s="251"/>
      <c r="P1386" s="251"/>
      <c r="Q1386" s="251"/>
      <c r="R1386" s="251"/>
      <c r="S1386" s="251"/>
      <c r="T1386" s="252"/>
      <c r="U1386" s="14"/>
      <c r="V1386" s="14"/>
      <c r="W1386" s="14"/>
      <c r="X1386" s="14"/>
      <c r="Y1386" s="14"/>
      <c r="Z1386" s="14"/>
      <c r="AA1386" s="14"/>
      <c r="AB1386" s="14"/>
      <c r="AC1386" s="14"/>
      <c r="AD1386" s="14"/>
      <c r="AE1386" s="14"/>
      <c r="AT1386" s="253" t="s">
        <v>156</v>
      </c>
      <c r="AU1386" s="253" t="s">
        <v>84</v>
      </c>
      <c r="AV1386" s="14" t="s">
        <v>84</v>
      </c>
      <c r="AW1386" s="14" t="s">
        <v>30</v>
      </c>
      <c r="AX1386" s="14" t="s">
        <v>74</v>
      </c>
      <c r="AY1386" s="253" t="s">
        <v>148</v>
      </c>
    </row>
    <row r="1387" s="14" customFormat="1">
      <c r="A1387" s="14"/>
      <c r="B1387" s="243"/>
      <c r="C1387" s="244"/>
      <c r="D1387" s="234" t="s">
        <v>156</v>
      </c>
      <c r="E1387" s="245" t="s">
        <v>1</v>
      </c>
      <c r="F1387" s="246" t="s">
        <v>1364</v>
      </c>
      <c r="G1387" s="244"/>
      <c r="H1387" s="247">
        <v>2.4129999999999998</v>
      </c>
      <c r="I1387" s="248"/>
      <c r="J1387" s="244"/>
      <c r="K1387" s="244"/>
      <c r="L1387" s="249"/>
      <c r="M1387" s="250"/>
      <c r="N1387" s="251"/>
      <c r="O1387" s="251"/>
      <c r="P1387" s="251"/>
      <c r="Q1387" s="251"/>
      <c r="R1387" s="251"/>
      <c r="S1387" s="251"/>
      <c r="T1387" s="252"/>
      <c r="U1387" s="14"/>
      <c r="V1387" s="14"/>
      <c r="W1387" s="14"/>
      <c r="X1387" s="14"/>
      <c r="Y1387" s="14"/>
      <c r="Z1387" s="14"/>
      <c r="AA1387" s="14"/>
      <c r="AB1387" s="14"/>
      <c r="AC1387" s="14"/>
      <c r="AD1387" s="14"/>
      <c r="AE1387" s="14"/>
      <c r="AT1387" s="253" t="s">
        <v>156</v>
      </c>
      <c r="AU1387" s="253" t="s">
        <v>84</v>
      </c>
      <c r="AV1387" s="14" t="s">
        <v>84</v>
      </c>
      <c r="AW1387" s="14" t="s">
        <v>30</v>
      </c>
      <c r="AX1387" s="14" t="s">
        <v>74</v>
      </c>
      <c r="AY1387" s="253" t="s">
        <v>148</v>
      </c>
    </row>
    <row r="1388" s="14" customFormat="1">
      <c r="A1388" s="14"/>
      <c r="B1388" s="243"/>
      <c r="C1388" s="244"/>
      <c r="D1388" s="234" t="s">
        <v>156</v>
      </c>
      <c r="E1388" s="245" t="s">
        <v>1</v>
      </c>
      <c r="F1388" s="246" t="s">
        <v>1365</v>
      </c>
      <c r="G1388" s="244"/>
      <c r="H1388" s="247">
        <v>4.9299999999999997</v>
      </c>
      <c r="I1388" s="248"/>
      <c r="J1388" s="244"/>
      <c r="K1388" s="244"/>
      <c r="L1388" s="249"/>
      <c r="M1388" s="250"/>
      <c r="N1388" s="251"/>
      <c r="O1388" s="251"/>
      <c r="P1388" s="251"/>
      <c r="Q1388" s="251"/>
      <c r="R1388" s="251"/>
      <c r="S1388" s="251"/>
      <c r="T1388" s="252"/>
      <c r="U1388" s="14"/>
      <c r="V1388" s="14"/>
      <c r="W1388" s="14"/>
      <c r="X1388" s="14"/>
      <c r="Y1388" s="14"/>
      <c r="Z1388" s="14"/>
      <c r="AA1388" s="14"/>
      <c r="AB1388" s="14"/>
      <c r="AC1388" s="14"/>
      <c r="AD1388" s="14"/>
      <c r="AE1388" s="14"/>
      <c r="AT1388" s="253" t="s">
        <v>156</v>
      </c>
      <c r="AU1388" s="253" t="s">
        <v>84</v>
      </c>
      <c r="AV1388" s="14" t="s">
        <v>84</v>
      </c>
      <c r="AW1388" s="14" t="s">
        <v>30</v>
      </c>
      <c r="AX1388" s="14" t="s">
        <v>74</v>
      </c>
      <c r="AY1388" s="253" t="s">
        <v>148</v>
      </c>
    </row>
    <row r="1389" s="16" customFormat="1">
      <c r="A1389" s="16"/>
      <c r="B1389" s="265"/>
      <c r="C1389" s="266"/>
      <c r="D1389" s="234" t="s">
        <v>156</v>
      </c>
      <c r="E1389" s="267" t="s">
        <v>1</v>
      </c>
      <c r="F1389" s="268" t="s">
        <v>178</v>
      </c>
      <c r="G1389" s="266"/>
      <c r="H1389" s="269">
        <v>10.266</v>
      </c>
      <c r="I1389" s="270"/>
      <c r="J1389" s="266"/>
      <c r="K1389" s="266"/>
      <c r="L1389" s="271"/>
      <c r="M1389" s="272"/>
      <c r="N1389" s="273"/>
      <c r="O1389" s="273"/>
      <c r="P1389" s="273"/>
      <c r="Q1389" s="273"/>
      <c r="R1389" s="273"/>
      <c r="S1389" s="273"/>
      <c r="T1389" s="274"/>
      <c r="U1389" s="16"/>
      <c r="V1389" s="16"/>
      <c r="W1389" s="16"/>
      <c r="X1389" s="16"/>
      <c r="Y1389" s="16"/>
      <c r="Z1389" s="16"/>
      <c r="AA1389" s="16"/>
      <c r="AB1389" s="16"/>
      <c r="AC1389" s="16"/>
      <c r="AD1389" s="16"/>
      <c r="AE1389" s="16"/>
      <c r="AT1389" s="275" t="s">
        <v>156</v>
      </c>
      <c r="AU1389" s="275" t="s">
        <v>84</v>
      </c>
      <c r="AV1389" s="16" t="s">
        <v>149</v>
      </c>
      <c r="AW1389" s="16" t="s">
        <v>30</v>
      </c>
      <c r="AX1389" s="16" t="s">
        <v>74</v>
      </c>
      <c r="AY1389" s="275" t="s">
        <v>148</v>
      </c>
    </row>
    <row r="1390" s="13" customFormat="1">
      <c r="A1390" s="13"/>
      <c r="B1390" s="232"/>
      <c r="C1390" s="233"/>
      <c r="D1390" s="234" t="s">
        <v>156</v>
      </c>
      <c r="E1390" s="235" t="s">
        <v>1</v>
      </c>
      <c r="F1390" s="236" t="s">
        <v>1366</v>
      </c>
      <c r="G1390" s="233"/>
      <c r="H1390" s="235" t="s">
        <v>1</v>
      </c>
      <c r="I1390" s="237"/>
      <c r="J1390" s="233"/>
      <c r="K1390" s="233"/>
      <c r="L1390" s="238"/>
      <c r="M1390" s="239"/>
      <c r="N1390" s="240"/>
      <c r="O1390" s="240"/>
      <c r="P1390" s="240"/>
      <c r="Q1390" s="240"/>
      <c r="R1390" s="240"/>
      <c r="S1390" s="240"/>
      <c r="T1390" s="241"/>
      <c r="U1390" s="13"/>
      <c r="V1390" s="13"/>
      <c r="W1390" s="13"/>
      <c r="X1390" s="13"/>
      <c r="Y1390" s="13"/>
      <c r="Z1390" s="13"/>
      <c r="AA1390" s="13"/>
      <c r="AB1390" s="13"/>
      <c r="AC1390" s="13"/>
      <c r="AD1390" s="13"/>
      <c r="AE1390" s="13"/>
      <c r="AT1390" s="242" t="s">
        <v>156</v>
      </c>
      <c r="AU1390" s="242" t="s">
        <v>84</v>
      </c>
      <c r="AV1390" s="13" t="s">
        <v>82</v>
      </c>
      <c r="AW1390" s="13" t="s">
        <v>30</v>
      </c>
      <c r="AX1390" s="13" t="s">
        <v>74</v>
      </c>
      <c r="AY1390" s="242" t="s">
        <v>148</v>
      </c>
    </row>
    <row r="1391" s="14" customFormat="1">
      <c r="A1391" s="14"/>
      <c r="B1391" s="243"/>
      <c r="C1391" s="244"/>
      <c r="D1391" s="234" t="s">
        <v>156</v>
      </c>
      <c r="E1391" s="245" t="s">
        <v>1</v>
      </c>
      <c r="F1391" s="246" t="s">
        <v>1367</v>
      </c>
      <c r="G1391" s="244"/>
      <c r="H1391" s="247">
        <v>1.206</v>
      </c>
      <c r="I1391" s="248"/>
      <c r="J1391" s="244"/>
      <c r="K1391" s="244"/>
      <c r="L1391" s="249"/>
      <c r="M1391" s="250"/>
      <c r="N1391" s="251"/>
      <c r="O1391" s="251"/>
      <c r="P1391" s="251"/>
      <c r="Q1391" s="251"/>
      <c r="R1391" s="251"/>
      <c r="S1391" s="251"/>
      <c r="T1391" s="252"/>
      <c r="U1391" s="14"/>
      <c r="V1391" s="14"/>
      <c r="W1391" s="14"/>
      <c r="X1391" s="14"/>
      <c r="Y1391" s="14"/>
      <c r="Z1391" s="14"/>
      <c r="AA1391" s="14"/>
      <c r="AB1391" s="14"/>
      <c r="AC1391" s="14"/>
      <c r="AD1391" s="14"/>
      <c r="AE1391" s="14"/>
      <c r="AT1391" s="253" t="s">
        <v>156</v>
      </c>
      <c r="AU1391" s="253" t="s">
        <v>84</v>
      </c>
      <c r="AV1391" s="14" t="s">
        <v>84</v>
      </c>
      <c r="AW1391" s="14" t="s">
        <v>30</v>
      </c>
      <c r="AX1391" s="14" t="s">
        <v>74</v>
      </c>
      <c r="AY1391" s="253" t="s">
        <v>148</v>
      </c>
    </row>
    <row r="1392" s="14" customFormat="1">
      <c r="A1392" s="14"/>
      <c r="B1392" s="243"/>
      <c r="C1392" s="244"/>
      <c r="D1392" s="234" t="s">
        <v>156</v>
      </c>
      <c r="E1392" s="245" t="s">
        <v>1</v>
      </c>
      <c r="F1392" s="246" t="s">
        <v>1368</v>
      </c>
      <c r="G1392" s="244"/>
      <c r="H1392" s="247">
        <v>3.6970000000000001</v>
      </c>
      <c r="I1392" s="248"/>
      <c r="J1392" s="244"/>
      <c r="K1392" s="244"/>
      <c r="L1392" s="249"/>
      <c r="M1392" s="250"/>
      <c r="N1392" s="251"/>
      <c r="O1392" s="251"/>
      <c r="P1392" s="251"/>
      <c r="Q1392" s="251"/>
      <c r="R1392" s="251"/>
      <c r="S1392" s="251"/>
      <c r="T1392" s="252"/>
      <c r="U1392" s="14"/>
      <c r="V1392" s="14"/>
      <c r="W1392" s="14"/>
      <c r="X1392" s="14"/>
      <c r="Y1392" s="14"/>
      <c r="Z1392" s="14"/>
      <c r="AA1392" s="14"/>
      <c r="AB1392" s="14"/>
      <c r="AC1392" s="14"/>
      <c r="AD1392" s="14"/>
      <c r="AE1392" s="14"/>
      <c r="AT1392" s="253" t="s">
        <v>156</v>
      </c>
      <c r="AU1392" s="253" t="s">
        <v>84</v>
      </c>
      <c r="AV1392" s="14" t="s">
        <v>84</v>
      </c>
      <c r="AW1392" s="14" t="s">
        <v>30</v>
      </c>
      <c r="AX1392" s="14" t="s">
        <v>74</v>
      </c>
      <c r="AY1392" s="253" t="s">
        <v>148</v>
      </c>
    </row>
    <row r="1393" s="16" customFormat="1">
      <c r="A1393" s="16"/>
      <c r="B1393" s="265"/>
      <c r="C1393" s="266"/>
      <c r="D1393" s="234" t="s">
        <v>156</v>
      </c>
      <c r="E1393" s="267" t="s">
        <v>1</v>
      </c>
      <c r="F1393" s="268" t="s">
        <v>178</v>
      </c>
      <c r="G1393" s="266"/>
      <c r="H1393" s="269">
        <v>4.9030000000000005</v>
      </c>
      <c r="I1393" s="270"/>
      <c r="J1393" s="266"/>
      <c r="K1393" s="266"/>
      <c r="L1393" s="271"/>
      <c r="M1393" s="272"/>
      <c r="N1393" s="273"/>
      <c r="O1393" s="273"/>
      <c r="P1393" s="273"/>
      <c r="Q1393" s="273"/>
      <c r="R1393" s="273"/>
      <c r="S1393" s="273"/>
      <c r="T1393" s="274"/>
      <c r="U1393" s="16"/>
      <c r="V1393" s="16"/>
      <c r="W1393" s="16"/>
      <c r="X1393" s="16"/>
      <c r="Y1393" s="16"/>
      <c r="Z1393" s="16"/>
      <c r="AA1393" s="16"/>
      <c r="AB1393" s="16"/>
      <c r="AC1393" s="16"/>
      <c r="AD1393" s="16"/>
      <c r="AE1393" s="16"/>
      <c r="AT1393" s="275" t="s">
        <v>156</v>
      </c>
      <c r="AU1393" s="275" t="s">
        <v>84</v>
      </c>
      <c r="AV1393" s="16" t="s">
        <v>149</v>
      </c>
      <c r="AW1393" s="16" t="s">
        <v>30</v>
      </c>
      <c r="AX1393" s="16" t="s">
        <v>74</v>
      </c>
      <c r="AY1393" s="275" t="s">
        <v>148</v>
      </c>
    </row>
    <row r="1394" s="13" customFormat="1">
      <c r="A1394" s="13"/>
      <c r="B1394" s="232"/>
      <c r="C1394" s="233"/>
      <c r="D1394" s="234" t="s">
        <v>156</v>
      </c>
      <c r="E1394" s="235" t="s">
        <v>1</v>
      </c>
      <c r="F1394" s="236" t="s">
        <v>1369</v>
      </c>
      <c r="G1394" s="233"/>
      <c r="H1394" s="235" t="s">
        <v>1</v>
      </c>
      <c r="I1394" s="237"/>
      <c r="J1394" s="233"/>
      <c r="K1394" s="233"/>
      <c r="L1394" s="238"/>
      <c r="M1394" s="239"/>
      <c r="N1394" s="240"/>
      <c r="O1394" s="240"/>
      <c r="P1394" s="240"/>
      <c r="Q1394" s="240"/>
      <c r="R1394" s="240"/>
      <c r="S1394" s="240"/>
      <c r="T1394" s="241"/>
      <c r="U1394" s="13"/>
      <c r="V1394" s="13"/>
      <c r="W1394" s="13"/>
      <c r="X1394" s="13"/>
      <c r="Y1394" s="13"/>
      <c r="Z1394" s="13"/>
      <c r="AA1394" s="13"/>
      <c r="AB1394" s="13"/>
      <c r="AC1394" s="13"/>
      <c r="AD1394" s="13"/>
      <c r="AE1394" s="13"/>
      <c r="AT1394" s="242" t="s">
        <v>156</v>
      </c>
      <c r="AU1394" s="242" t="s">
        <v>84</v>
      </c>
      <c r="AV1394" s="13" t="s">
        <v>82</v>
      </c>
      <c r="AW1394" s="13" t="s">
        <v>30</v>
      </c>
      <c r="AX1394" s="13" t="s">
        <v>74</v>
      </c>
      <c r="AY1394" s="242" t="s">
        <v>148</v>
      </c>
    </row>
    <row r="1395" s="14" customFormat="1">
      <c r="A1395" s="14"/>
      <c r="B1395" s="243"/>
      <c r="C1395" s="244"/>
      <c r="D1395" s="234" t="s">
        <v>156</v>
      </c>
      <c r="E1395" s="245" t="s">
        <v>1</v>
      </c>
      <c r="F1395" s="246" t="s">
        <v>1367</v>
      </c>
      <c r="G1395" s="244"/>
      <c r="H1395" s="247">
        <v>1.206</v>
      </c>
      <c r="I1395" s="248"/>
      <c r="J1395" s="244"/>
      <c r="K1395" s="244"/>
      <c r="L1395" s="249"/>
      <c r="M1395" s="250"/>
      <c r="N1395" s="251"/>
      <c r="O1395" s="251"/>
      <c r="P1395" s="251"/>
      <c r="Q1395" s="251"/>
      <c r="R1395" s="251"/>
      <c r="S1395" s="251"/>
      <c r="T1395" s="252"/>
      <c r="U1395" s="14"/>
      <c r="V1395" s="14"/>
      <c r="W1395" s="14"/>
      <c r="X1395" s="14"/>
      <c r="Y1395" s="14"/>
      <c r="Z1395" s="14"/>
      <c r="AA1395" s="14"/>
      <c r="AB1395" s="14"/>
      <c r="AC1395" s="14"/>
      <c r="AD1395" s="14"/>
      <c r="AE1395" s="14"/>
      <c r="AT1395" s="253" t="s">
        <v>156</v>
      </c>
      <c r="AU1395" s="253" t="s">
        <v>84</v>
      </c>
      <c r="AV1395" s="14" t="s">
        <v>84</v>
      </c>
      <c r="AW1395" s="14" t="s">
        <v>30</v>
      </c>
      <c r="AX1395" s="14" t="s">
        <v>74</v>
      </c>
      <c r="AY1395" s="253" t="s">
        <v>148</v>
      </c>
    </row>
    <row r="1396" s="14" customFormat="1">
      <c r="A1396" s="14"/>
      <c r="B1396" s="243"/>
      <c r="C1396" s="244"/>
      <c r="D1396" s="234" t="s">
        <v>156</v>
      </c>
      <c r="E1396" s="245" t="s">
        <v>1</v>
      </c>
      <c r="F1396" s="246" t="s">
        <v>1368</v>
      </c>
      <c r="G1396" s="244"/>
      <c r="H1396" s="247">
        <v>3.6970000000000001</v>
      </c>
      <c r="I1396" s="248"/>
      <c r="J1396" s="244"/>
      <c r="K1396" s="244"/>
      <c r="L1396" s="249"/>
      <c r="M1396" s="250"/>
      <c r="N1396" s="251"/>
      <c r="O1396" s="251"/>
      <c r="P1396" s="251"/>
      <c r="Q1396" s="251"/>
      <c r="R1396" s="251"/>
      <c r="S1396" s="251"/>
      <c r="T1396" s="252"/>
      <c r="U1396" s="14"/>
      <c r="V1396" s="14"/>
      <c r="W1396" s="14"/>
      <c r="X1396" s="14"/>
      <c r="Y1396" s="14"/>
      <c r="Z1396" s="14"/>
      <c r="AA1396" s="14"/>
      <c r="AB1396" s="14"/>
      <c r="AC1396" s="14"/>
      <c r="AD1396" s="14"/>
      <c r="AE1396" s="14"/>
      <c r="AT1396" s="253" t="s">
        <v>156</v>
      </c>
      <c r="AU1396" s="253" t="s">
        <v>84</v>
      </c>
      <c r="AV1396" s="14" t="s">
        <v>84</v>
      </c>
      <c r="AW1396" s="14" t="s">
        <v>30</v>
      </c>
      <c r="AX1396" s="14" t="s">
        <v>74</v>
      </c>
      <c r="AY1396" s="253" t="s">
        <v>148</v>
      </c>
    </row>
    <row r="1397" s="16" customFormat="1">
      <c r="A1397" s="16"/>
      <c r="B1397" s="265"/>
      <c r="C1397" s="266"/>
      <c r="D1397" s="234" t="s">
        <v>156</v>
      </c>
      <c r="E1397" s="267" t="s">
        <v>1</v>
      </c>
      <c r="F1397" s="268" t="s">
        <v>178</v>
      </c>
      <c r="G1397" s="266"/>
      <c r="H1397" s="269">
        <v>4.9030000000000005</v>
      </c>
      <c r="I1397" s="270"/>
      <c r="J1397" s="266"/>
      <c r="K1397" s="266"/>
      <c r="L1397" s="271"/>
      <c r="M1397" s="272"/>
      <c r="N1397" s="273"/>
      <c r="O1397" s="273"/>
      <c r="P1397" s="273"/>
      <c r="Q1397" s="273"/>
      <c r="R1397" s="273"/>
      <c r="S1397" s="273"/>
      <c r="T1397" s="274"/>
      <c r="U1397" s="16"/>
      <c r="V1397" s="16"/>
      <c r="W1397" s="16"/>
      <c r="X1397" s="16"/>
      <c r="Y1397" s="16"/>
      <c r="Z1397" s="16"/>
      <c r="AA1397" s="16"/>
      <c r="AB1397" s="16"/>
      <c r="AC1397" s="16"/>
      <c r="AD1397" s="16"/>
      <c r="AE1397" s="16"/>
      <c r="AT1397" s="275" t="s">
        <v>156</v>
      </c>
      <c r="AU1397" s="275" t="s">
        <v>84</v>
      </c>
      <c r="AV1397" s="16" t="s">
        <v>149</v>
      </c>
      <c r="AW1397" s="16" t="s">
        <v>30</v>
      </c>
      <c r="AX1397" s="16" t="s">
        <v>74</v>
      </c>
      <c r="AY1397" s="275" t="s">
        <v>148</v>
      </c>
    </row>
    <row r="1398" s="15" customFormat="1">
      <c r="A1398" s="15"/>
      <c r="B1398" s="254"/>
      <c r="C1398" s="255"/>
      <c r="D1398" s="234" t="s">
        <v>156</v>
      </c>
      <c r="E1398" s="256" t="s">
        <v>1</v>
      </c>
      <c r="F1398" s="257" t="s">
        <v>162</v>
      </c>
      <c r="G1398" s="255"/>
      <c r="H1398" s="258">
        <v>20.071999999999999</v>
      </c>
      <c r="I1398" s="259"/>
      <c r="J1398" s="255"/>
      <c r="K1398" s="255"/>
      <c r="L1398" s="260"/>
      <c r="M1398" s="261"/>
      <c r="N1398" s="262"/>
      <c r="O1398" s="262"/>
      <c r="P1398" s="262"/>
      <c r="Q1398" s="262"/>
      <c r="R1398" s="262"/>
      <c r="S1398" s="262"/>
      <c r="T1398" s="263"/>
      <c r="U1398" s="15"/>
      <c r="V1398" s="15"/>
      <c r="W1398" s="15"/>
      <c r="X1398" s="15"/>
      <c r="Y1398" s="15"/>
      <c r="Z1398" s="15"/>
      <c r="AA1398" s="15"/>
      <c r="AB1398" s="15"/>
      <c r="AC1398" s="15"/>
      <c r="AD1398" s="15"/>
      <c r="AE1398" s="15"/>
      <c r="AT1398" s="264" t="s">
        <v>156</v>
      </c>
      <c r="AU1398" s="264" t="s">
        <v>84</v>
      </c>
      <c r="AV1398" s="15" t="s">
        <v>155</v>
      </c>
      <c r="AW1398" s="15" t="s">
        <v>30</v>
      </c>
      <c r="AX1398" s="15" t="s">
        <v>82</v>
      </c>
      <c r="AY1398" s="264" t="s">
        <v>148</v>
      </c>
    </row>
    <row r="1399" s="2" customFormat="1" ht="24.15" customHeight="1">
      <c r="A1399" s="39"/>
      <c r="B1399" s="40"/>
      <c r="C1399" s="219" t="s">
        <v>922</v>
      </c>
      <c r="D1399" s="219" t="s">
        <v>151</v>
      </c>
      <c r="E1399" s="220" t="s">
        <v>1370</v>
      </c>
      <c r="F1399" s="221" t="s">
        <v>1371</v>
      </c>
      <c r="G1399" s="222" t="s">
        <v>154</v>
      </c>
      <c r="H1399" s="223">
        <v>20.071999999999999</v>
      </c>
      <c r="I1399" s="224"/>
      <c r="J1399" s="225">
        <f>ROUND(I1399*H1399,2)</f>
        <v>0</v>
      </c>
      <c r="K1399" s="221" t="s">
        <v>33</v>
      </c>
      <c r="L1399" s="45"/>
      <c r="M1399" s="226" t="s">
        <v>1</v>
      </c>
      <c r="N1399" s="227" t="s">
        <v>39</v>
      </c>
      <c r="O1399" s="92"/>
      <c r="P1399" s="228">
        <f>O1399*H1399</f>
        <v>0</v>
      </c>
      <c r="Q1399" s="228">
        <v>0.00012305000000000001</v>
      </c>
      <c r="R1399" s="228">
        <f>Q1399*H1399</f>
        <v>0.0024698596000000002</v>
      </c>
      <c r="S1399" s="228">
        <v>0</v>
      </c>
      <c r="T1399" s="229">
        <f>S1399*H1399</f>
        <v>0</v>
      </c>
      <c r="U1399" s="39"/>
      <c r="V1399" s="39"/>
      <c r="W1399" s="39"/>
      <c r="X1399" s="39"/>
      <c r="Y1399" s="39"/>
      <c r="Z1399" s="39"/>
      <c r="AA1399" s="39"/>
      <c r="AB1399" s="39"/>
      <c r="AC1399" s="39"/>
      <c r="AD1399" s="39"/>
      <c r="AE1399" s="39"/>
      <c r="AR1399" s="230" t="s">
        <v>218</v>
      </c>
      <c r="AT1399" s="230" t="s">
        <v>151</v>
      </c>
      <c r="AU1399" s="230" t="s">
        <v>84</v>
      </c>
      <c r="AY1399" s="18" t="s">
        <v>148</v>
      </c>
      <c r="BE1399" s="231">
        <f>IF(N1399="základní",J1399,0)</f>
        <v>0</v>
      </c>
      <c r="BF1399" s="231">
        <f>IF(N1399="snížená",J1399,0)</f>
        <v>0</v>
      </c>
      <c r="BG1399" s="231">
        <f>IF(N1399="zákl. přenesená",J1399,0)</f>
        <v>0</v>
      </c>
      <c r="BH1399" s="231">
        <f>IF(N1399="sníž. přenesená",J1399,0)</f>
        <v>0</v>
      </c>
      <c r="BI1399" s="231">
        <f>IF(N1399="nulová",J1399,0)</f>
        <v>0</v>
      </c>
      <c r="BJ1399" s="18" t="s">
        <v>82</v>
      </c>
      <c r="BK1399" s="231">
        <f>ROUND(I1399*H1399,2)</f>
        <v>0</v>
      </c>
      <c r="BL1399" s="18" t="s">
        <v>218</v>
      </c>
      <c r="BM1399" s="230" t="s">
        <v>1372</v>
      </c>
    </row>
    <row r="1400" s="12" customFormat="1" ht="22.8" customHeight="1">
      <c r="A1400" s="12"/>
      <c r="B1400" s="203"/>
      <c r="C1400" s="204"/>
      <c r="D1400" s="205" t="s">
        <v>73</v>
      </c>
      <c r="E1400" s="217" t="s">
        <v>1373</v>
      </c>
      <c r="F1400" s="217" t="s">
        <v>1374</v>
      </c>
      <c r="G1400" s="204"/>
      <c r="H1400" s="204"/>
      <c r="I1400" s="207"/>
      <c r="J1400" s="218">
        <f>BK1400</f>
        <v>0</v>
      </c>
      <c r="K1400" s="204"/>
      <c r="L1400" s="209"/>
      <c r="M1400" s="210"/>
      <c r="N1400" s="211"/>
      <c r="O1400" s="211"/>
      <c r="P1400" s="212">
        <f>SUM(P1401:P1452)</f>
        <v>0</v>
      </c>
      <c r="Q1400" s="211"/>
      <c r="R1400" s="212">
        <f>SUM(R1401:R1452)</f>
        <v>0.7192768236</v>
      </c>
      <c r="S1400" s="211"/>
      <c r="T1400" s="213">
        <f>SUM(T1401:T1452)</f>
        <v>0.092616840000000006</v>
      </c>
      <c r="U1400" s="12"/>
      <c r="V1400" s="12"/>
      <c r="W1400" s="12"/>
      <c r="X1400" s="12"/>
      <c r="Y1400" s="12"/>
      <c r="Z1400" s="12"/>
      <c r="AA1400" s="12"/>
      <c r="AB1400" s="12"/>
      <c r="AC1400" s="12"/>
      <c r="AD1400" s="12"/>
      <c r="AE1400" s="12"/>
      <c r="AR1400" s="214" t="s">
        <v>84</v>
      </c>
      <c r="AT1400" s="215" t="s">
        <v>73</v>
      </c>
      <c r="AU1400" s="215" t="s">
        <v>82</v>
      </c>
      <c r="AY1400" s="214" t="s">
        <v>148</v>
      </c>
      <c r="BK1400" s="216">
        <f>SUM(BK1401:BK1452)</f>
        <v>0</v>
      </c>
    </row>
    <row r="1401" s="2" customFormat="1" ht="16.5" customHeight="1">
      <c r="A1401" s="39"/>
      <c r="B1401" s="40"/>
      <c r="C1401" s="219" t="s">
        <v>1375</v>
      </c>
      <c r="D1401" s="219" t="s">
        <v>151</v>
      </c>
      <c r="E1401" s="220" t="s">
        <v>1376</v>
      </c>
      <c r="F1401" s="221" t="s">
        <v>1377</v>
      </c>
      <c r="G1401" s="222" t="s">
        <v>154</v>
      </c>
      <c r="H1401" s="223">
        <v>298.76400000000001</v>
      </c>
      <c r="I1401" s="224"/>
      <c r="J1401" s="225">
        <f>ROUND(I1401*H1401,2)</f>
        <v>0</v>
      </c>
      <c r="K1401" s="221" t="s">
        <v>33</v>
      </c>
      <c r="L1401" s="45"/>
      <c r="M1401" s="226" t="s">
        <v>1</v>
      </c>
      <c r="N1401" s="227" t="s">
        <v>39</v>
      </c>
      <c r="O1401" s="92"/>
      <c r="P1401" s="228">
        <f>O1401*H1401</f>
        <v>0</v>
      </c>
      <c r="Q1401" s="228">
        <v>0.001</v>
      </c>
      <c r="R1401" s="228">
        <f>Q1401*H1401</f>
        <v>0.29876400000000003</v>
      </c>
      <c r="S1401" s="228">
        <v>0.00031</v>
      </c>
      <c r="T1401" s="229">
        <f>S1401*H1401</f>
        <v>0.092616840000000006</v>
      </c>
      <c r="U1401" s="39"/>
      <c r="V1401" s="39"/>
      <c r="W1401" s="39"/>
      <c r="X1401" s="39"/>
      <c r="Y1401" s="39"/>
      <c r="Z1401" s="39"/>
      <c r="AA1401" s="39"/>
      <c r="AB1401" s="39"/>
      <c r="AC1401" s="39"/>
      <c r="AD1401" s="39"/>
      <c r="AE1401" s="39"/>
      <c r="AR1401" s="230" t="s">
        <v>218</v>
      </c>
      <c r="AT1401" s="230" t="s">
        <v>151</v>
      </c>
      <c r="AU1401" s="230" t="s">
        <v>84</v>
      </c>
      <c r="AY1401" s="18" t="s">
        <v>148</v>
      </c>
      <c r="BE1401" s="231">
        <f>IF(N1401="základní",J1401,0)</f>
        <v>0</v>
      </c>
      <c r="BF1401" s="231">
        <f>IF(N1401="snížená",J1401,0)</f>
        <v>0</v>
      </c>
      <c r="BG1401" s="231">
        <f>IF(N1401="zákl. přenesená",J1401,0)</f>
        <v>0</v>
      </c>
      <c r="BH1401" s="231">
        <f>IF(N1401="sníž. přenesená",J1401,0)</f>
        <v>0</v>
      </c>
      <c r="BI1401" s="231">
        <f>IF(N1401="nulová",J1401,0)</f>
        <v>0</v>
      </c>
      <c r="BJ1401" s="18" t="s">
        <v>82</v>
      </c>
      <c r="BK1401" s="231">
        <f>ROUND(I1401*H1401,2)</f>
        <v>0</v>
      </c>
      <c r="BL1401" s="18" t="s">
        <v>218</v>
      </c>
      <c r="BM1401" s="230" t="s">
        <v>1378</v>
      </c>
    </row>
    <row r="1402" s="13" customFormat="1">
      <c r="A1402" s="13"/>
      <c r="B1402" s="232"/>
      <c r="C1402" s="233"/>
      <c r="D1402" s="234" t="s">
        <v>156</v>
      </c>
      <c r="E1402" s="235" t="s">
        <v>1</v>
      </c>
      <c r="F1402" s="236" t="s">
        <v>1379</v>
      </c>
      <c r="G1402" s="233"/>
      <c r="H1402" s="235" t="s">
        <v>1</v>
      </c>
      <c r="I1402" s="237"/>
      <c r="J1402" s="233"/>
      <c r="K1402" s="233"/>
      <c r="L1402" s="238"/>
      <c r="M1402" s="239"/>
      <c r="N1402" s="240"/>
      <c r="O1402" s="240"/>
      <c r="P1402" s="240"/>
      <c r="Q1402" s="240"/>
      <c r="R1402" s="240"/>
      <c r="S1402" s="240"/>
      <c r="T1402" s="241"/>
      <c r="U1402" s="13"/>
      <c r="V1402" s="13"/>
      <c r="W1402" s="13"/>
      <c r="X1402" s="13"/>
      <c r="Y1402" s="13"/>
      <c r="Z1402" s="13"/>
      <c r="AA1402" s="13"/>
      <c r="AB1402" s="13"/>
      <c r="AC1402" s="13"/>
      <c r="AD1402" s="13"/>
      <c r="AE1402" s="13"/>
      <c r="AT1402" s="242" t="s">
        <v>156</v>
      </c>
      <c r="AU1402" s="242" t="s">
        <v>84</v>
      </c>
      <c r="AV1402" s="13" t="s">
        <v>82</v>
      </c>
      <c r="AW1402" s="13" t="s">
        <v>30</v>
      </c>
      <c r="AX1402" s="13" t="s">
        <v>74</v>
      </c>
      <c r="AY1402" s="242" t="s">
        <v>148</v>
      </c>
    </row>
    <row r="1403" s="14" customFormat="1">
      <c r="A1403" s="14"/>
      <c r="B1403" s="243"/>
      <c r="C1403" s="244"/>
      <c r="D1403" s="234" t="s">
        <v>156</v>
      </c>
      <c r="E1403" s="245" t="s">
        <v>1</v>
      </c>
      <c r="F1403" s="246" t="s">
        <v>1380</v>
      </c>
      <c r="G1403" s="244"/>
      <c r="H1403" s="247">
        <v>5.5300000000000002</v>
      </c>
      <c r="I1403" s="248"/>
      <c r="J1403" s="244"/>
      <c r="K1403" s="244"/>
      <c r="L1403" s="249"/>
      <c r="M1403" s="250"/>
      <c r="N1403" s="251"/>
      <c r="O1403" s="251"/>
      <c r="P1403" s="251"/>
      <c r="Q1403" s="251"/>
      <c r="R1403" s="251"/>
      <c r="S1403" s="251"/>
      <c r="T1403" s="252"/>
      <c r="U1403" s="14"/>
      <c r="V1403" s="14"/>
      <c r="W1403" s="14"/>
      <c r="X1403" s="14"/>
      <c r="Y1403" s="14"/>
      <c r="Z1403" s="14"/>
      <c r="AA1403" s="14"/>
      <c r="AB1403" s="14"/>
      <c r="AC1403" s="14"/>
      <c r="AD1403" s="14"/>
      <c r="AE1403" s="14"/>
      <c r="AT1403" s="253" t="s">
        <v>156</v>
      </c>
      <c r="AU1403" s="253" t="s">
        <v>84</v>
      </c>
      <c r="AV1403" s="14" t="s">
        <v>84</v>
      </c>
      <c r="AW1403" s="14" t="s">
        <v>30</v>
      </c>
      <c r="AX1403" s="14" t="s">
        <v>74</v>
      </c>
      <c r="AY1403" s="253" t="s">
        <v>148</v>
      </c>
    </row>
    <row r="1404" s="14" customFormat="1">
      <c r="A1404" s="14"/>
      <c r="B1404" s="243"/>
      <c r="C1404" s="244"/>
      <c r="D1404" s="234" t="s">
        <v>156</v>
      </c>
      <c r="E1404" s="245" t="s">
        <v>1</v>
      </c>
      <c r="F1404" s="246" t="s">
        <v>1381</v>
      </c>
      <c r="G1404" s="244"/>
      <c r="H1404" s="247">
        <v>112.66200000000001</v>
      </c>
      <c r="I1404" s="248"/>
      <c r="J1404" s="244"/>
      <c r="K1404" s="244"/>
      <c r="L1404" s="249"/>
      <c r="M1404" s="250"/>
      <c r="N1404" s="251"/>
      <c r="O1404" s="251"/>
      <c r="P1404" s="251"/>
      <c r="Q1404" s="251"/>
      <c r="R1404" s="251"/>
      <c r="S1404" s="251"/>
      <c r="T1404" s="252"/>
      <c r="U1404" s="14"/>
      <c r="V1404" s="14"/>
      <c r="W1404" s="14"/>
      <c r="X1404" s="14"/>
      <c r="Y1404" s="14"/>
      <c r="Z1404" s="14"/>
      <c r="AA1404" s="14"/>
      <c r="AB1404" s="14"/>
      <c r="AC1404" s="14"/>
      <c r="AD1404" s="14"/>
      <c r="AE1404" s="14"/>
      <c r="AT1404" s="253" t="s">
        <v>156</v>
      </c>
      <c r="AU1404" s="253" t="s">
        <v>84</v>
      </c>
      <c r="AV1404" s="14" t="s">
        <v>84</v>
      </c>
      <c r="AW1404" s="14" t="s">
        <v>30</v>
      </c>
      <c r="AX1404" s="14" t="s">
        <v>74</v>
      </c>
      <c r="AY1404" s="253" t="s">
        <v>148</v>
      </c>
    </row>
    <row r="1405" s="16" customFormat="1">
      <c r="A1405" s="16"/>
      <c r="B1405" s="265"/>
      <c r="C1405" s="266"/>
      <c r="D1405" s="234" t="s">
        <v>156</v>
      </c>
      <c r="E1405" s="267" t="s">
        <v>1</v>
      </c>
      <c r="F1405" s="268" t="s">
        <v>178</v>
      </c>
      <c r="G1405" s="266"/>
      <c r="H1405" s="269">
        <v>118.19200000000001</v>
      </c>
      <c r="I1405" s="270"/>
      <c r="J1405" s="266"/>
      <c r="K1405" s="266"/>
      <c r="L1405" s="271"/>
      <c r="M1405" s="272"/>
      <c r="N1405" s="273"/>
      <c r="O1405" s="273"/>
      <c r="P1405" s="273"/>
      <c r="Q1405" s="273"/>
      <c r="R1405" s="273"/>
      <c r="S1405" s="273"/>
      <c r="T1405" s="274"/>
      <c r="U1405" s="16"/>
      <c r="V1405" s="16"/>
      <c r="W1405" s="16"/>
      <c r="X1405" s="16"/>
      <c r="Y1405" s="16"/>
      <c r="Z1405" s="16"/>
      <c r="AA1405" s="16"/>
      <c r="AB1405" s="16"/>
      <c r="AC1405" s="16"/>
      <c r="AD1405" s="16"/>
      <c r="AE1405" s="16"/>
      <c r="AT1405" s="275" t="s">
        <v>156</v>
      </c>
      <c r="AU1405" s="275" t="s">
        <v>84</v>
      </c>
      <c r="AV1405" s="16" t="s">
        <v>149</v>
      </c>
      <c r="AW1405" s="16" t="s">
        <v>30</v>
      </c>
      <c r="AX1405" s="16" t="s">
        <v>74</v>
      </c>
      <c r="AY1405" s="275" t="s">
        <v>148</v>
      </c>
    </row>
    <row r="1406" s="13" customFormat="1">
      <c r="A1406" s="13"/>
      <c r="B1406" s="232"/>
      <c r="C1406" s="233"/>
      <c r="D1406" s="234" t="s">
        <v>156</v>
      </c>
      <c r="E1406" s="235" t="s">
        <v>1</v>
      </c>
      <c r="F1406" s="236" t="s">
        <v>1382</v>
      </c>
      <c r="G1406" s="233"/>
      <c r="H1406" s="235" t="s">
        <v>1</v>
      </c>
      <c r="I1406" s="237"/>
      <c r="J1406" s="233"/>
      <c r="K1406" s="233"/>
      <c r="L1406" s="238"/>
      <c r="M1406" s="239"/>
      <c r="N1406" s="240"/>
      <c r="O1406" s="240"/>
      <c r="P1406" s="240"/>
      <c r="Q1406" s="240"/>
      <c r="R1406" s="240"/>
      <c r="S1406" s="240"/>
      <c r="T1406" s="241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42" t="s">
        <v>156</v>
      </c>
      <c r="AU1406" s="242" t="s">
        <v>84</v>
      </c>
      <c r="AV1406" s="13" t="s">
        <v>82</v>
      </c>
      <c r="AW1406" s="13" t="s">
        <v>30</v>
      </c>
      <c r="AX1406" s="13" t="s">
        <v>74</v>
      </c>
      <c r="AY1406" s="242" t="s">
        <v>148</v>
      </c>
    </row>
    <row r="1407" s="14" customFormat="1">
      <c r="A1407" s="14"/>
      <c r="B1407" s="243"/>
      <c r="C1407" s="244"/>
      <c r="D1407" s="234" t="s">
        <v>156</v>
      </c>
      <c r="E1407" s="245" t="s">
        <v>1</v>
      </c>
      <c r="F1407" s="246" t="s">
        <v>1383</v>
      </c>
      <c r="G1407" s="244"/>
      <c r="H1407" s="247">
        <v>10.779999999999999</v>
      </c>
      <c r="I1407" s="248"/>
      <c r="J1407" s="244"/>
      <c r="K1407" s="244"/>
      <c r="L1407" s="249"/>
      <c r="M1407" s="250"/>
      <c r="N1407" s="251"/>
      <c r="O1407" s="251"/>
      <c r="P1407" s="251"/>
      <c r="Q1407" s="251"/>
      <c r="R1407" s="251"/>
      <c r="S1407" s="251"/>
      <c r="T1407" s="252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53" t="s">
        <v>156</v>
      </c>
      <c r="AU1407" s="253" t="s">
        <v>84</v>
      </c>
      <c r="AV1407" s="14" t="s">
        <v>84</v>
      </c>
      <c r="AW1407" s="14" t="s">
        <v>30</v>
      </c>
      <c r="AX1407" s="14" t="s">
        <v>74</v>
      </c>
      <c r="AY1407" s="253" t="s">
        <v>148</v>
      </c>
    </row>
    <row r="1408" s="14" customFormat="1">
      <c r="A1408" s="14"/>
      <c r="B1408" s="243"/>
      <c r="C1408" s="244"/>
      <c r="D1408" s="234" t="s">
        <v>156</v>
      </c>
      <c r="E1408" s="245" t="s">
        <v>1</v>
      </c>
      <c r="F1408" s="246" t="s">
        <v>1384</v>
      </c>
      <c r="G1408" s="244"/>
      <c r="H1408" s="247">
        <v>77.251000000000005</v>
      </c>
      <c r="I1408" s="248"/>
      <c r="J1408" s="244"/>
      <c r="K1408" s="244"/>
      <c r="L1408" s="249"/>
      <c r="M1408" s="250"/>
      <c r="N1408" s="251"/>
      <c r="O1408" s="251"/>
      <c r="P1408" s="251"/>
      <c r="Q1408" s="251"/>
      <c r="R1408" s="251"/>
      <c r="S1408" s="251"/>
      <c r="T1408" s="252"/>
      <c r="U1408" s="14"/>
      <c r="V1408" s="14"/>
      <c r="W1408" s="14"/>
      <c r="X1408" s="14"/>
      <c r="Y1408" s="14"/>
      <c r="Z1408" s="14"/>
      <c r="AA1408" s="14"/>
      <c r="AB1408" s="14"/>
      <c r="AC1408" s="14"/>
      <c r="AD1408" s="14"/>
      <c r="AE1408" s="14"/>
      <c r="AT1408" s="253" t="s">
        <v>156</v>
      </c>
      <c r="AU1408" s="253" t="s">
        <v>84</v>
      </c>
      <c r="AV1408" s="14" t="s">
        <v>84</v>
      </c>
      <c r="AW1408" s="14" t="s">
        <v>30</v>
      </c>
      <c r="AX1408" s="14" t="s">
        <v>74</v>
      </c>
      <c r="AY1408" s="253" t="s">
        <v>148</v>
      </c>
    </row>
    <row r="1409" s="16" customFormat="1">
      <c r="A1409" s="16"/>
      <c r="B1409" s="265"/>
      <c r="C1409" s="266"/>
      <c r="D1409" s="234" t="s">
        <v>156</v>
      </c>
      <c r="E1409" s="267" t="s">
        <v>1</v>
      </c>
      <c r="F1409" s="268" t="s">
        <v>178</v>
      </c>
      <c r="G1409" s="266"/>
      <c r="H1409" s="269">
        <v>88.031000000000006</v>
      </c>
      <c r="I1409" s="270"/>
      <c r="J1409" s="266"/>
      <c r="K1409" s="266"/>
      <c r="L1409" s="271"/>
      <c r="M1409" s="272"/>
      <c r="N1409" s="273"/>
      <c r="O1409" s="273"/>
      <c r="P1409" s="273"/>
      <c r="Q1409" s="273"/>
      <c r="R1409" s="273"/>
      <c r="S1409" s="273"/>
      <c r="T1409" s="274"/>
      <c r="U1409" s="16"/>
      <c r="V1409" s="16"/>
      <c r="W1409" s="16"/>
      <c r="X1409" s="16"/>
      <c r="Y1409" s="16"/>
      <c r="Z1409" s="16"/>
      <c r="AA1409" s="16"/>
      <c r="AB1409" s="16"/>
      <c r="AC1409" s="16"/>
      <c r="AD1409" s="16"/>
      <c r="AE1409" s="16"/>
      <c r="AT1409" s="275" t="s">
        <v>156</v>
      </c>
      <c r="AU1409" s="275" t="s">
        <v>84</v>
      </c>
      <c r="AV1409" s="16" t="s">
        <v>149</v>
      </c>
      <c r="AW1409" s="16" t="s">
        <v>30</v>
      </c>
      <c r="AX1409" s="16" t="s">
        <v>74</v>
      </c>
      <c r="AY1409" s="275" t="s">
        <v>148</v>
      </c>
    </row>
    <row r="1410" s="13" customFormat="1">
      <c r="A1410" s="13"/>
      <c r="B1410" s="232"/>
      <c r="C1410" s="233"/>
      <c r="D1410" s="234" t="s">
        <v>156</v>
      </c>
      <c r="E1410" s="235" t="s">
        <v>1</v>
      </c>
      <c r="F1410" s="236" t="s">
        <v>1385</v>
      </c>
      <c r="G1410" s="233"/>
      <c r="H1410" s="235" t="s">
        <v>1</v>
      </c>
      <c r="I1410" s="237"/>
      <c r="J1410" s="233"/>
      <c r="K1410" s="233"/>
      <c r="L1410" s="238"/>
      <c r="M1410" s="239"/>
      <c r="N1410" s="240"/>
      <c r="O1410" s="240"/>
      <c r="P1410" s="240"/>
      <c r="Q1410" s="240"/>
      <c r="R1410" s="240"/>
      <c r="S1410" s="240"/>
      <c r="T1410" s="241"/>
      <c r="U1410" s="13"/>
      <c r="V1410" s="13"/>
      <c r="W1410" s="13"/>
      <c r="X1410" s="13"/>
      <c r="Y1410" s="13"/>
      <c r="Z1410" s="13"/>
      <c r="AA1410" s="13"/>
      <c r="AB1410" s="13"/>
      <c r="AC1410" s="13"/>
      <c r="AD1410" s="13"/>
      <c r="AE1410" s="13"/>
      <c r="AT1410" s="242" t="s">
        <v>156</v>
      </c>
      <c r="AU1410" s="242" t="s">
        <v>84</v>
      </c>
      <c r="AV1410" s="13" t="s">
        <v>82</v>
      </c>
      <c r="AW1410" s="13" t="s">
        <v>30</v>
      </c>
      <c r="AX1410" s="13" t="s">
        <v>74</v>
      </c>
      <c r="AY1410" s="242" t="s">
        <v>148</v>
      </c>
    </row>
    <row r="1411" s="14" customFormat="1">
      <c r="A1411" s="14"/>
      <c r="B1411" s="243"/>
      <c r="C1411" s="244"/>
      <c r="D1411" s="234" t="s">
        <v>156</v>
      </c>
      <c r="E1411" s="245" t="s">
        <v>1</v>
      </c>
      <c r="F1411" s="246" t="s">
        <v>1386</v>
      </c>
      <c r="G1411" s="244"/>
      <c r="H1411" s="247">
        <v>11.004</v>
      </c>
      <c r="I1411" s="248"/>
      <c r="J1411" s="244"/>
      <c r="K1411" s="244"/>
      <c r="L1411" s="249"/>
      <c r="M1411" s="250"/>
      <c r="N1411" s="251"/>
      <c r="O1411" s="251"/>
      <c r="P1411" s="251"/>
      <c r="Q1411" s="251"/>
      <c r="R1411" s="251"/>
      <c r="S1411" s="251"/>
      <c r="T1411" s="252"/>
      <c r="U1411" s="14"/>
      <c r="V1411" s="14"/>
      <c r="W1411" s="14"/>
      <c r="X1411" s="14"/>
      <c r="Y1411" s="14"/>
      <c r="Z1411" s="14"/>
      <c r="AA1411" s="14"/>
      <c r="AB1411" s="14"/>
      <c r="AC1411" s="14"/>
      <c r="AD1411" s="14"/>
      <c r="AE1411" s="14"/>
      <c r="AT1411" s="253" t="s">
        <v>156</v>
      </c>
      <c r="AU1411" s="253" t="s">
        <v>84</v>
      </c>
      <c r="AV1411" s="14" t="s">
        <v>84</v>
      </c>
      <c r="AW1411" s="14" t="s">
        <v>30</v>
      </c>
      <c r="AX1411" s="14" t="s">
        <v>74</v>
      </c>
      <c r="AY1411" s="253" t="s">
        <v>148</v>
      </c>
    </row>
    <row r="1412" s="14" customFormat="1">
      <c r="A1412" s="14"/>
      <c r="B1412" s="243"/>
      <c r="C1412" s="244"/>
      <c r="D1412" s="234" t="s">
        <v>156</v>
      </c>
      <c r="E1412" s="245" t="s">
        <v>1</v>
      </c>
      <c r="F1412" s="246" t="s">
        <v>1387</v>
      </c>
      <c r="G1412" s="244"/>
      <c r="H1412" s="247">
        <v>81.537000000000006</v>
      </c>
      <c r="I1412" s="248"/>
      <c r="J1412" s="244"/>
      <c r="K1412" s="244"/>
      <c r="L1412" s="249"/>
      <c r="M1412" s="250"/>
      <c r="N1412" s="251"/>
      <c r="O1412" s="251"/>
      <c r="P1412" s="251"/>
      <c r="Q1412" s="251"/>
      <c r="R1412" s="251"/>
      <c r="S1412" s="251"/>
      <c r="T1412" s="252"/>
      <c r="U1412" s="14"/>
      <c r="V1412" s="14"/>
      <c r="W1412" s="14"/>
      <c r="X1412" s="14"/>
      <c r="Y1412" s="14"/>
      <c r="Z1412" s="14"/>
      <c r="AA1412" s="14"/>
      <c r="AB1412" s="14"/>
      <c r="AC1412" s="14"/>
      <c r="AD1412" s="14"/>
      <c r="AE1412" s="14"/>
      <c r="AT1412" s="253" t="s">
        <v>156</v>
      </c>
      <c r="AU1412" s="253" t="s">
        <v>84</v>
      </c>
      <c r="AV1412" s="14" t="s">
        <v>84</v>
      </c>
      <c r="AW1412" s="14" t="s">
        <v>30</v>
      </c>
      <c r="AX1412" s="14" t="s">
        <v>74</v>
      </c>
      <c r="AY1412" s="253" t="s">
        <v>148</v>
      </c>
    </row>
    <row r="1413" s="16" customFormat="1">
      <c r="A1413" s="16"/>
      <c r="B1413" s="265"/>
      <c r="C1413" s="266"/>
      <c r="D1413" s="234" t="s">
        <v>156</v>
      </c>
      <c r="E1413" s="267" t="s">
        <v>1</v>
      </c>
      <c r="F1413" s="268" t="s">
        <v>178</v>
      </c>
      <c r="G1413" s="266"/>
      <c r="H1413" s="269">
        <v>92.541000000000011</v>
      </c>
      <c r="I1413" s="270"/>
      <c r="J1413" s="266"/>
      <c r="K1413" s="266"/>
      <c r="L1413" s="271"/>
      <c r="M1413" s="272"/>
      <c r="N1413" s="273"/>
      <c r="O1413" s="273"/>
      <c r="P1413" s="273"/>
      <c r="Q1413" s="273"/>
      <c r="R1413" s="273"/>
      <c r="S1413" s="273"/>
      <c r="T1413" s="274"/>
      <c r="U1413" s="16"/>
      <c r="V1413" s="16"/>
      <c r="W1413" s="16"/>
      <c r="X1413" s="16"/>
      <c r="Y1413" s="16"/>
      <c r="Z1413" s="16"/>
      <c r="AA1413" s="16"/>
      <c r="AB1413" s="16"/>
      <c r="AC1413" s="16"/>
      <c r="AD1413" s="16"/>
      <c r="AE1413" s="16"/>
      <c r="AT1413" s="275" t="s">
        <v>156</v>
      </c>
      <c r="AU1413" s="275" t="s">
        <v>84</v>
      </c>
      <c r="AV1413" s="16" t="s">
        <v>149</v>
      </c>
      <c r="AW1413" s="16" t="s">
        <v>30</v>
      </c>
      <c r="AX1413" s="16" t="s">
        <v>74</v>
      </c>
      <c r="AY1413" s="275" t="s">
        <v>148</v>
      </c>
    </row>
    <row r="1414" s="15" customFormat="1">
      <c r="A1414" s="15"/>
      <c r="B1414" s="254"/>
      <c r="C1414" s="255"/>
      <c r="D1414" s="234" t="s">
        <v>156</v>
      </c>
      <c r="E1414" s="256" t="s">
        <v>1</v>
      </c>
      <c r="F1414" s="257" t="s">
        <v>162</v>
      </c>
      <c r="G1414" s="255"/>
      <c r="H1414" s="258">
        <v>298.76400000000001</v>
      </c>
      <c r="I1414" s="259"/>
      <c r="J1414" s="255"/>
      <c r="K1414" s="255"/>
      <c r="L1414" s="260"/>
      <c r="M1414" s="261"/>
      <c r="N1414" s="262"/>
      <c r="O1414" s="262"/>
      <c r="P1414" s="262"/>
      <c r="Q1414" s="262"/>
      <c r="R1414" s="262"/>
      <c r="S1414" s="262"/>
      <c r="T1414" s="263"/>
      <c r="U1414" s="15"/>
      <c r="V1414" s="15"/>
      <c r="W1414" s="15"/>
      <c r="X1414" s="15"/>
      <c r="Y1414" s="15"/>
      <c r="Z1414" s="15"/>
      <c r="AA1414" s="15"/>
      <c r="AB1414" s="15"/>
      <c r="AC1414" s="15"/>
      <c r="AD1414" s="15"/>
      <c r="AE1414" s="15"/>
      <c r="AT1414" s="264" t="s">
        <v>156</v>
      </c>
      <c r="AU1414" s="264" t="s">
        <v>84</v>
      </c>
      <c r="AV1414" s="15" t="s">
        <v>155</v>
      </c>
      <c r="AW1414" s="15" t="s">
        <v>30</v>
      </c>
      <c r="AX1414" s="15" t="s">
        <v>82</v>
      </c>
      <c r="AY1414" s="264" t="s">
        <v>148</v>
      </c>
    </row>
    <row r="1415" s="2" customFormat="1" ht="16.5" customHeight="1">
      <c r="A1415" s="39"/>
      <c r="B1415" s="40"/>
      <c r="C1415" s="219" t="s">
        <v>929</v>
      </c>
      <c r="D1415" s="219" t="s">
        <v>151</v>
      </c>
      <c r="E1415" s="220" t="s">
        <v>1388</v>
      </c>
      <c r="F1415" s="221" t="s">
        <v>1389</v>
      </c>
      <c r="G1415" s="222" t="s">
        <v>154</v>
      </c>
      <c r="H1415" s="223">
        <v>150</v>
      </c>
      <c r="I1415" s="224"/>
      <c r="J1415" s="225">
        <f>ROUND(I1415*H1415,2)</f>
        <v>0</v>
      </c>
      <c r="K1415" s="221" t="s">
        <v>33</v>
      </c>
      <c r="L1415" s="45"/>
      <c r="M1415" s="226" t="s">
        <v>1</v>
      </c>
      <c r="N1415" s="227" t="s">
        <v>39</v>
      </c>
      <c r="O1415" s="92"/>
      <c r="P1415" s="228">
        <f>O1415*H1415</f>
        <v>0</v>
      </c>
      <c r="Q1415" s="228">
        <v>0</v>
      </c>
      <c r="R1415" s="228">
        <f>Q1415*H1415</f>
        <v>0</v>
      </c>
      <c r="S1415" s="228">
        <v>0</v>
      </c>
      <c r="T1415" s="229">
        <f>S1415*H1415</f>
        <v>0</v>
      </c>
      <c r="U1415" s="39"/>
      <c r="V1415" s="39"/>
      <c r="W1415" s="39"/>
      <c r="X1415" s="39"/>
      <c r="Y1415" s="39"/>
      <c r="Z1415" s="39"/>
      <c r="AA1415" s="39"/>
      <c r="AB1415" s="39"/>
      <c r="AC1415" s="39"/>
      <c r="AD1415" s="39"/>
      <c r="AE1415" s="39"/>
      <c r="AR1415" s="230" t="s">
        <v>218</v>
      </c>
      <c r="AT1415" s="230" t="s">
        <v>151</v>
      </c>
      <c r="AU1415" s="230" t="s">
        <v>84</v>
      </c>
      <c r="AY1415" s="18" t="s">
        <v>148</v>
      </c>
      <c r="BE1415" s="231">
        <f>IF(N1415="základní",J1415,0)</f>
        <v>0</v>
      </c>
      <c r="BF1415" s="231">
        <f>IF(N1415="snížená",J1415,0)</f>
        <v>0</v>
      </c>
      <c r="BG1415" s="231">
        <f>IF(N1415="zákl. přenesená",J1415,0)</f>
        <v>0</v>
      </c>
      <c r="BH1415" s="231">
        <f>IF(N1415="sníž. přenesená",J1415,0)</f>
        <v>0</v>
      </c>
      <c r="BI1415" s="231">
        <f>IF(N1415="nulová",J1415,0)</f>
        <v>0</v>
      </c>
      <c r="BJ1415" s="18" t="s">
        <v>82</v>
      </c>
      <c r="BK1415" s="231">
        <f>ROUND(I1415*H1415,2)</f>
        <v>0</v>
      </c>
      <c r="BL1415" s="18" t="s">
        <v>218</v>
      </c>
      <c r="BM1415" s="230" t="s">
        <v>1390</v>
      </c>
    </row>
    <row r="1416" s="14" customFormat="1">
      <c r="A1416" s="14"/>
      <c r="B1416" s="243"/>
      <c r="C1416" s="244"/>
      <c r="D1416" s="234" t="s">
        <v>156</v>
      </c>
      <c r="E1416" s="245" t="s">
        <v>1</v>
      </c>
      <c r="F1416" s="246" t="s">
        <v>1391</v>
      </c>
      <c r="G1416" s="244"/>
      <c r="H1416" s="247">
        <v>50</v>
      </c>
      <c r="I1416" s="248"/>
      <c r="J1416" s="244"/>
      <c r="K1416" s="244"/>
      <c r="L1416" s="249"/>
      <c r="M1416" s="250"/>
      <c r="N1416" s="251"/>
      <c r="O1416" s="251"/>
      <c r="P1416" s="251"/>
      <c r="Q1416" s="251"/>
      <c r="R1416" s="251"/>
      <c r="S1416" s="251"/>
      <c r="T1416" s="252"/>
      <c r="U1416" s="14"/>
      <c r="V1416" s="14"/>
      <c r="W1416" s="14"/>
      <c r="X1416" s="14"/>
      <c r="Y1416" s="14"/>
      <c r="Z1416" s="14"/>
      <c r="AA1416" s="14"/>
      <c r="AB1416" s="14"/>
      <c r="AC1416" s="14"/>
      <c r="AD1416" s="14"/>
      <c r="AE1416" s="14"/>
      <c r="AT1416" s="253" t="s">
        <v>156</v>
      </c>
      <c r="AU1416" s="253" t="s">
        <v>84</v>
      </c>
      <c r="AV1416" s="14" t="s">
        <v>84</v>
      </c>
      <c r="AW1416" s="14" t="s">
        <v>30</v>
      </c>
      <c r="AX1416" s="14" t="s">
        <v>74</v>
      </c>
      <c r="AY1416" s="253" t="s">
        <v>148</v>
      </c>
    </row>
    <row r="1417" s="14" customFormat="1">
      <c r="A1417" s="14"/>
      <c r="B1417" s="243"/>
      <c r="C1417" s="244"/>
      <c r="D1417" s="234" t="s">
        <v>156</v>
      </c>
      <c r="E1417" s="245" t="s">
        <v>1</v>
      </c>
      <c r="F1417" s="246" t="s">
        <v>1392</v>
      </c>
      <c r="G1417" s="244"/>
      <c r="H1417" s="247">
        <v>50</v>
      </c>
      <c r="I1417" s="248"/>
      <c r="J1417" s="244"/>
      <c r="K1417" s="244"/>
      <c r="L1417" s="249"/>
      <c r="M1417" s="250"/>
      <c r="N1417" s="251"/>
      <c r="O1417" s="251"/>
      <c r="P1417" s="251"/>
      <c r="Q1417" s="251"/>
      <c r="R1417" s="251"/>
      <c r="S1417" s="251"/>
      <c r="T1417" s="252"/>
      <c r="U1417" s="14"/>
      <c r="V1417" s="14"/>
      <c r="W1417" s="14"/>
      <c r="X1417" s="14"/>
      <c r="Y1417" s="14"/>
      <c r="Z1417" s="14"/>
      <c r="AA1417" s="14"/>
      <c r="AB1417" s="14"/>
      <c r="AC1417" s="14"/>
      <c r="AD1417" s="14"/>
      <c r="AE1417" s="14"/>
      <c r="AT1417" s="253" t="s">
        <v>156</v>
      </c>
      <c r="AU1417" s="253" t="s">
        <v>84</v>
      </c>
      <c r="AV1417" s="14" t="s">
        <v>84</v>
      </c>
      <c r="AW1417" s="14" t="s">
        <v>30</v>
      </c>
      <c r="AX1417" s="14" t="s">
        <v>74</v>
      </c>
      <c r="AY1417" s="253" t="s">
        <v>148</v>
      </c>
    </row>
    <row r="1418" s="14" customFormat="1">
      <c r="A1418" s="14"/>
      <c r="B1418" s="243"/>
      <c r="C1418" s="244"/>
      <c r="D1418" s="234" t="s">
        <v>156</v>
      </c>
      <c r="E1418" s="245" t="s">
        <v>1</v>
      </c>
      <c r="F1418" s="246" t="s">
        <v>1393</v>
      </c>
      <c r="G1418" s="244"/>
      <c r="H1418" s="247">
        <v>50</v>
      </c>
      <c r="I1418" s="248"/>
      <c r="J1418" s="244"/>
      <c r="K1418" s="244"/>
      <c r="L1418" s="249"/>
      <c r="M1418" s="250"/>
      <c r="N1418" s="251"/>
      <c r="O1418" s="251"/>
      <c r="P1418" s="251"/>
      <c r="Q1418" s="251"/>
      <c r="R1418" s="251"/>
      <c r="S1418" s="251"/>
      <c r="T1418" s="252"/>
      <c r="U1418" s="14"/>
      <c r="V1418" s="14"/>
      <c r="W1418" s="14"/>
      <c r="X1418" s="14"/>
      <c r="Y1418" s="14"/>
      <c r="Z1418" s="14"/>
      <c r="AA1418" s="14"/>
      <c r="AB1418" s="14"/>
      <c r="AC1418" s="14"/>
      <c r="AD1418" s="14"/>
      <c r="AE1418" s="14"/>
      <c r="AT1418" s="253" t="s">
        <v>156</v>
      </c>
      <c r="AU1418" s="253" t="s">
        <v>84</v>
      </c>
      <c r="AV1418" s="14" t="s">
        <v>84</v>
      </c>
      <c r="AW1418" s="14" t="s">
        <v>30</v>
      </c>
      <c r="AX1418" s="14" t="s">
        <v>74</v>
      </c>
      <c r="AY1418" s="253" t="s">
        <v>148</v>
      </c>
    </row>
    <row r="1419" s="15" customFormat="1">
      <c r="A1419" s="15"/>
      <c r="B1419" s="254"/>
      <c r="C1419" s="255"/>
      <c r="D1419" s="234" t="s">
        <v>156</v>
      </c>
      <c r="E1419" s="256" t="s">
        <v>1</v>
      </c>
      <c r="F1419" s="257" t="s">
        <v>162</v>
      </c>
      <c r="G1419" s="255"/>
      <c r="H1419" s="258">
        <v>150</v>
      </c>
      <c r="I1419" s="259"/>
      <c r="J1419" s="255"/>
      <c r="K1419" s="255"/>
      <c r="L1419" s="260"/>
      <c r="M1419" s="261"/>
      <c r="N1419" s="262"/>
      <c r="O1419" s="262"/>
      <c r="P1419" s="262"/>
      <c r="Q1419" s="262"/>
      <c r="R1419" s="262"/>
      <c r="S1419" s="262"/>
      <c r="T1419" s="263"/>
      <c r="U1419" s="15"/>
      <c r="V1419" s="15"/>
      <c r="W1419" s="15"/>
      <c r="X1419" s="15"/>
      <c r="Y1419" s="15"/>
      <c r="Z1419" s="15"/>
      <c r="AA1419" s="15"/>
      <c r="AB1419" s="15"/>
      <c r="AC1419" s="15"/>
      <c r="AD1419" s="15"/>
      <c r="AE1419" s="15"/>
      <c r="AT1419" s="264" t="s">
        <v>156</v>
      </c>
      <c r="AU1419" s="264" t="s">
        <v>84</v>
      </c>
      <c r="AV1419" s="15" t="s">
        <v>155</v>
      </c>
      <c r="AW1419" s="15" t="s">
        <v>30</v>
      </c>
      <c r="AX1419" s="15" t="s">
        <v>82</v>
      </c>
      <c r="AY1419" s="264" t="s">
        <v>148</v>
      </c>
    </row>
    <row r="1420" s="2" customFormat="1" ht="16.5" customHeight="1">
      <c r="A1420" s="39"/>
      <c r="B1420" s="40"/>
      <c r="C1420" s="276" t="s">
        <v>1394</v>
      </c>
      <c r="D1420" s="276" t="s">
        <v>183</v>
      </c>
      <c r="E1420" s="277" t="s">
        <v>1395</v>
      </c>
      <c r="F1420" s="278" t="s">
        <v>1396</v>
      </c>
      <c r="G1420" s="279" t="s">
        <v>154</v>
      </c>
      <c r="H1420" s="280">
        <v>157.5</v>
      </c>
      <c r="I1420" s="281"/>
      <c r="J1420" s="282">
        <f>ROUND(I1420*H1420,2)</f>
        <v>0</v>
      </c>
      <c r="K1420" s="278" t="s">
        <v>1397</v>
      </c>
      <c r="L1420" s="283"/>
      <c r="M1420" s="284" t="s">
        <v>1</v>
      </c>
      <c r="N1420" s="285" t="s">
        <v>39</v>
      </c>
      <c r="O1420" s="92"/>
      <c r="P1420" s="228">
        <f>O1420*H1420</f>
        <v>0</v>
      </c>
      <c r="Q1420" s="228">
        <v>0</v>
      </c>
      <c r="R1420" s="228">
        <f>Q1420*H1420</f>
        <v>0</v>
      </c>
      <c r="S1420" s="228">
        <v>0</v>
      </c>
      <c r="T1420" s="229">
        <f>S1420*H1420</f>
        <v>0</v>
      </c>
      <c r="U1420" s="39"/>
      <c r="V1420" s="39"/>
      <c r="W1420" s="39"/>
      <c r="X1420" s="39"/>
      <c r="Y1420" s="39"/>
      <c r="Z1420" s="39"/>
      <c r="AA1420" s="39"/>
      <c r="AB1420" s="39"/>
      <c r="AC1420" s="39"/>
      <c r="AD1420" s="39"/>
      <c r="AE1420" s="39"/>
      <c r="AR1420" s="230" t="s">
        <v>280</v>
      </c>
      <c r="AT1420" s="230" t="s">
        <v>183</v>
      </c>
      <c r="AU1420" s="230" t="s">
        <v>84</v>
      </c>
      <c r="AY1420" s="18" t="s">
        <v>148</v>
      </c>
      <c r="BE1420" s="231">
        <f>IF(N1420="základní",J1420,0)</f>
        <v>0</v>
      </c>
      <c r="BF1420" s="231">
        <f>IF(N1420="snížená",J1420,0)</f>
        <v>0</v>
      </c>
      <c r="BG1420" s="231">
        <f>IF(N1420="zákl. přenesená",J1420,0)</f>
        <v>0</v>
      </c>
      <c r="BH1420" s="231">
        <f>IF(N1420="sníž. přenesená",J1420,0)</f>
        <v>0</v>
      </c>
      <c r="BI1420" s="231">
        <f>IF(N1420="nulová",J1420,0)</f>
        <v>0</v>
      </c>
      <c r="BJ1420" s="18" t="s">
        <v>82</v>
      </c>
      <c r="BK1420" s="231">
        <f>ROUND(I1420*H1420,2)</f>
        <v>0</v>
      </c>
      <c r="BL1420" s="18" t="s">
        <v>218</v>
      </c>
      <c r="BM1420" s="230" t="s">
        <v>1398</v>
      </c>
    </row>
    <row r="1421" s="14" customFormat="1">
      <c r="A1421" s="14"/>
      <c r="B1421" s="243"/>
      <c r="C1421" s="244"/>
      <c r="D1421" s="234" t="s">
        <v>156</v>
      </c>
      <c r="E1421" s="245" t="s">
        <v>1</v>
      </c>
      <c r="F1421" s="246" t="s">
        <v>1399</v>
      </c>
      <c r="G1421" s="244"/>
      <c r="H1421" s="247">
        <v>157.5</v>
      </c>
      <c r="I1421" s="248"/>
      <c r="J1421" s="244"/>
      <c r="K1421" s="244"/>
      <c r="L1421" s="249"/>
      <c r="M1421" s="250"/>
      <c r="N1421" s="251"/>
      <c r="O1421" s="251"/>
      <c r="P1421" s="251"/>
      <c r="Q1421" s="251"/>
      <c r="R1421" s="251"/>
      <c r="S1421" s="251"/>
      <c r="T1421" s="252"/>
      <c r="U1421" s="14"/>
      <c r="V1421" s="14"/>
      <c r="W1421" s="14"/>
      <c r="X1421" s="14"/>
      <c r="Y1421" s="14"/>
      <c r="Z1421" s="14"/>
      <c r="AA1421" s="14"/>
      <c r="AB1421" s="14"/>
      <c r="AC1421" s="14"/>
      <c r="AD1421" s="14"/>
      <c r="AE1421" s="14"/>
      <c r="AT1421" s="253" t="s">
        <v>156</v>
      </c>
      <c r="AU1421" s="253" t="s">
        <v>84</v>
      </c>
      <c r="AV1421" s="14" t="s">
        <v>84</v>
      </c>
      <c r="AW1421" s="14" t="s">
        <v>30</v>
      </c>
      <c r="AX1421" s="14" t="s">
        <v>74</v>
      </c>
      <c r="AY1421" s="253" t="s">
        <v>148</v>
      </c>
    </row>
    <row r="1422" s="15" customFormat="1">
      <c r="A1422" s="15"/>
      <c r="B1422" s="254"/>
      <c r="C1422" s="255"/>
      <c r="D1422" s="234" t="s">
        <v>156</v>
      </c>
      <c r="E1422" s="256" t="s">
        <v>1</v>
      </c>
      <c r="F1422" s="257" t="s">
        <v>162</v>
      </c>
      <c r="G1422" s="255"/>
      <c r="H1422" s="258">
        <v>157.5</v>
      </c>
      <c r="I1422" s="259"/>
      <c r="J1422" s="255"/>
      <c r="K1422" s="255"/>
      <c r="L1422" s="260"/>
      <c r="M1422" s="261"/>
      <c r="N1422" s="262"/>
      <c r="O1422" s="262"/>
      <c r="P1422" s="262"/>
      <c r="Q1422" s="262"/>
      <c r="R1422" s="262"/>
      <c r="S1422" s="262"/>
      <c r="T1422" s="263"/>
      <c r="U1422" s="15"/>
      <c r="V1422" s="15"/>
      <c r="W1422" s="15"/>
      <c r="X1422" s="15"/>
      <c r="Y1422" s="15"/>
      <c r="Z1422" s="15"/>
      <c r="AA1422" s="15"/>
      <c r="AB1422" s="15"/>
      <c r="AC1422" s="15"/>
      <c r="AD1422" s="15"/>
      <c r="AE1422" s="15"/>
      <c r="AT1422" s="264" t="s">
        <v>156</v>
      </c>
      <c r="AU1422" s="264" t="s">
        <v>84</v>
      </c>
      <c r="AV1422" s="15" t="s">
        <v>155</v>
      </c>
      <c r="AW1422" s="15" t="s">
        <v>30</v>
      </c>
      <c r="AX1422" s="15" t="s">
        <v>82</v>
      </c>
      <c r="AY1422" s="264" t="s">
        <v>148</v>
      </c>
    </row>
    <row r="1423" s="2" customFormat="1" ht="24.15" customHeight="1">
      <c r="A1423" s="39"/>
      <c r="B1423" s="40"/>
      <c r="C1423" s="219" t="s">
        <v>939</v>
      </c>
      <c r="D1423" s="219" t="s">
        <v>151</v>
      </c>
      <c r="E1423" s="220" t="s">
        <v>1400</v>
      </c>
      <c r="F1423" s="221" t="s">
        <v>1401</v>
      </c>
      <c r="G1423" s="222" t="s">
        <v>154</v>
      </c>
      <c r="H1423" s="223">
        <v>259.08800000000002</v>
      </c>
      <c r="I1423" s="224"/>
      <c r="J1423" s="225">
        <f>ROUND(I1423*H1423,2)</f>
        <v>0</v>
      </c>
      <c r="K1423" s="221" t="s">
        <v>33</v>
      </c>
      <c r="L1423" s="45"/>
      <c r="M1423" s="226" t="s">
        <v>1</v>
      </c>
      <c r="N1423" s="227" t="s">
        <v>39</v>
      </c>
      <c r="O1423" s="92"/>
      <c r="P1423" s="228">
        <f>O1423*H1423</f>
        <v>0</v>
      </c>
      <c r="Q1423" s="228">
        <v>0.00020120000000000001</v>
      </c>
      <c r="R1423" s="228">
        <f>Q1423*H1423</f>
        <v>0.052128505600000007</v>
      </c>
      <c r="S1423" s="228">
        <v>0</v>
      </c>
      <c r="T1423" s="229">
        <f>S1423*H1423</f>
        <v>0</v>
      </c>
      <c r="U1423" s="39"/>
      <c r="V1423" s="39"/>
      <c r="W1423" s="39"/>
      <c r="X1423" s="39"/>
      <c r="Y1423" s="39"/>
      <c r="Z1423" s="39"/>
      <c r="AA1423" s="39"/>
      <c r="AB1423" s="39"/>
      <c r="AC1423" s="39"/>
      <c r="AD1423" s="39"/>
      <c r="AE1423" s="39"/>
      <c r="AR1423" s="230" t="s">
        <v>218</v>
      </c>
      <c r="AT1423" s="230" t="s">
        <v>151</v>
      </c>
      <c r="AU1423" s="230" t="s">
        <v>84</v>
      </c>
      <c r="AY1423" s="18" t="s">
        <v>148</v>
      </c>
      <c r="BE1423" s="231">
        <f>IF(N1423="základní",J1423,0)</f>
        <v>0</v>
      </c>
      <c r="BF1423" s="231">
        <f>IF(N1423="snížená",J1423,0)</f>
        <v>0</v>
      </c>
      <c r="BG1423" s="231">
        <f>IF(N1423="zákl. přenesená",J1423,0)</f>
        <v>0</v>
      </c>
      <c r="BH1423" s="231">
        <f>IF(N1423="sníž. přenesená",J1423,0)</f>
        <v>0</v>
      </c>
      <c r="BI1423" s="231">
        <f>IF(N1423="nulová",J1423,0)</f>
        <v>0</v>
      </c>
      <c r="BJ1423" s="18" t="s">
        <v>82</v>
      </c>
      <c r="BK1423" s="231">
        <f>ROUND(I1423*H1423,2)</f>
        <v>0</v>
      </c>
      <c r="BL1423" s="18" t="s">
        <v>218</v>
      </c>
      <c r="BM1423" s="230" t="s">
        <v>1402</v>
      </c>
    </row>
    <row r="1424" s="13" customFormat="1">
      <c r="A1424" s="13"/>
      <c r="B1424" s="232"/>
      <c r="C1424" s="233"/>
      <c r="D1424" s="234" t="s">
        <v>156</v>
      </c>
      <c r="E1424" s="235" t="s">
        <v>1</v>
      </c>
      <c r="F1424" s="236" t="s">
        <v>1403</v>
      </c>
      <c r="G1424" s="233"/>
      <c r="H1424" s="235" t="s">
        <v>1</v>
      </c>
      <c r="I1424" s="237"/>
      <c r="J1424" s="233"/>
      <c r="K1424" s="233"/>
      <c r="L1424" s="238"/>
      <c r="M1424" s="239"/>
      <c r="N1424" s="240"/>
      <c r="O1424" s="240"/>
      <c r="P1424" s="240"/>
      <c r="Q1424" s="240"/>
      <c r="R1424" s="240"/>
      <c r="S1424" s="240"/>
      <c r="T1424" s="241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T1424" s="242" t="s">
        <v>156</v>
      </c>
      <c r="AU1424" s="242" t="s">
        <v>84</v>
      </c>
      <c r="AV1424" s="13" t="s">
        <v>82</v>
      </c>
      <c r="AW1424" s="13" t="s">
        <v>30</v>
      </c>
      <c r="AX1424" s="13" t="s">
        <v>74</v>
      </c>
      <c r="AY1424" s="242" t="s">
        <v>148</v>
      </c>
    </row>
    <row r="1425" s="14" customFormat="1">
      <c r="A1425" s="14"/>
      <c r="B1425" s="243"/>
      <c r="C1425" s="244"/>
      <c r="D1425" s="234" t="s">
        <v>156</v>
      </c>
      <c r="E1425" s="245" t="s">
        <v>1</v>
      </c>
      <c r="F1425" s="246" t="s">
        <v>1404</v>
      </c>
      <c r="G1425" s="244"/>
      <c r="H1425" s="247">
        <v>28.263999999999999</v>
      </c>
      <c r="I1425" s="248"/>
      <c r="J1425" s="244"/>
      <c r="K1425" s="244"/>
      <c r="L1425" s="249"/>
      <c r="M1425" s="250"/>
      <c r="N1425" s="251"/>
      <c r="O1425" s="251"/>
      <c r="P1425" s="251"/>
      <c r="Q1425" s="251"/>
      <c r="R1425" s="251"/>
      <c r="S1425" s="251"/>
      <c r="T1425" s="252"/>
      <c r="U1425" s="14"/>
      <c r="V1425" s="14"/>
      <c r="W1425" s="14"/>
      <c r="X1425" s="14"/>
      <c r="Y1425" s="14"/>
      <c r="Z1425" s="14"/>
      <c r="AA1425" s="14"/>
      <c r="AB1425" s="14"/>
      <c r="AC1425" s="14"/>
      <c r="AD1425" s="14"/>
      <c r="AE1425" s="14"/>
      <c r="AT1425" s="253" t="s">
        <v>156</v>
      </c>
      <c r="AU1425" s="253" t="s">
        <v>84</v>
      </c>
      <c r="AV1425" s="14" t="s">
        <v>84</v>
      </c>
      <c r="AW1425" s="14" t="s">
        <v>30</v>
      </c>
      <c r="AX1425" s="14" t="s">
        <v>74</v>
      </c>
      <c r="AY1425" s="253" t="s">
        <v>148</v>
      </c>
    </row>
    <row r="1426" s="14" customFormat="1">
      <c r="A1426" s="14"/>
      <c r="B1426" s="243"/>
      <c r="C1426" s="244"/>
      <c r="D1426" s="234" t="s">
        <v>156</v>
      </c>
      <c r="E1426" s="245" t="s">
        <v>1</v>
      </c>
      <c r="F1426" s="246" t="s">
        <v>1405</v>
      </c>
      <c r="G1426" s="244"/>
      <c r="H1426" s="247">
        <v>42.649999999999999</v>
      </c>
      <c r="I1426" s="248"/>
      <c r="J1426" s="244"/>
      <c r="K1426" s="244"/>
      <c r="L1426" s="249"/>
      <c r="M1426" s="250"/>
      <c r="N1426" s="251"/>
      <c r="O1426" s="251"/>
      <c r="P1426" s="251"/>
      <c r="Q1426" s="251"/>
      <c r="R1426" s="251"/>
      <c r="S1426" s="251"/>
      <c r="T1426" s="252"/>
      <c r="U1426" s="14"/>
      <c r="V1426" s="14"/>
      <c r="W1426" s="14"/>
      <c r="X1426" s="14"/>
      <c r="Y1426" s="14"/>
      <c r="Z1426" s="14"/>
      <c r="AA1426" s="14"/>
      <c r="AB1426" s="14"/>
      <c r="AC1426" s="14"/>
      <c r="AD1426" s="14"/>
      <c r="AE1426" s="14"/>
      <c r="AT1426" s="253" t="s">
        <v>156</v>
      </c>
      <c r="AU1426" s="253" t="s">
        <v>84</v>
      </c>
      <c r="AV1426" s="14" t="s">
        <v>84</v>
      </c>
      <c r="AW1426" s="14" t="s">
        <v>30</v>
      </c>
      <c r="AX1426" s="14" t="s">
        <v>74</v>
      </c>
      <c r="AY1426" s="253" t="s">
        <v>148</v>
      </c>
    </row>
    <row r="1427" s="16" customFormat="1">
      <c r="A1427" s="16"/>
      <c r="B1427" s="265"/>
      <c r="C1427" s="266"/>
      <c r="D1427" s="234" t="s">
        <v>156</v>
      </c>
      <c r="E1427" s="267" t="s">
        <v>1</v>
      </c>
      <c r="F1427" s="268" t="s">
        <v>178</v>
      </c>
      <c r="G1427" s="266"/>
      <c r="H1427" s="269">
        <v>70.914000000000001</v>
      </c>
      <c r="I1427" s="270"/>
      <c r="J1427" s="266"/>
      <c r="K1427" s="266"/>
      <c r="L1427" s="271"/>
      <c r="M1427" s="272"/>
      <c r="N1427" s="273"/>
      <c r="O1427" s="273"/>
      <c r="P1427" s="273"/>
      <c r="Q1427" s="273"/>
      <c r="R1427" s="273"/>
      <c r="S1427" s="273"/>
      <c r="T1427" s="274"/>
      <c r="U1427" s="16"/>
      <c r="V1427" s="16"/>
      <c r="W1427" s="16"/>
      <c r="X1427" s="16"/>
      <c r="Y1427" s="16"/>
      <c r="Z1427" s="16"/>
      <c r="AA1427" s="16"/>
      <c r="AB1427" s="16"/>
      <c r="AC1427" s="16"/>
      <c r="AD1427" s="16"/>
      <c r="AE1427" s="16"/>
      <c r="AT1427" s="275" t="s">
        <v>156</v>
      </c>
      <c r="AU1427" s="275" t="s">
        <v>84</v>
      </c>
      <c r="AV1427" s="16" t="s">
        <v>149</v>
      </c>
      <c r="AW1427" s="16" t="s">
        <v>30</v>
      </c>
      <c r="AX1427" s="16" t="s">
        <v>74</v>
      </c>
      <c r="AY1427" s="275" t="s">
        <v>148</v>
      </c>
    </row>
    <row r="1428" s="14" customFormat="1">
      <c r="A1428" s="14"/>
      <c r="B1428" s="243"/>
      <c r="C1428" s="244"/>
      <c r="D1428" s="234" t="s">
        <v>156</v>
      </c>
      <c r="E1428" s="245" t="s">
        <v>1</v>
      </c>
      <c r="F1428" s="246" t="s">
        <v>1406</v>
      </c>
      <c r="G1428" s="244"/>
      <c r="H1428" s="247">
        <v>51.421999999999997</v>
      </c>
      <c r="I1428" s="248"/>
      <c r="J1428" s="244"/>
      <c r="K1428" s="244"/>
      <c r="L1428" s="249"/>
      <c r="M1428" s="250"/>
      <c r="N1428" s="251"/>
      <c r="O1428" s="251"/>
      <c r="P1428" s="251"/>
      <c r="Q1428" s="251"/>
      <c r="R1428" s="251"/>
      <c r="S1428" s="251"/>
      <c r="T1428" s="252"/>
      <c r="U1428" s="14"/>
      <c r="V1428" s="14"/>
      <c r="W1428" s="14"/>
      <c r="X1428" s="14"/>
      <c r="Y1428" s="14"/>
      <c r="Z1428" s="14"/>
      <c r="AA1428" s="14"/>
      <c r="AB1428" s="14"/>
      <c r="AC1428" s="14"/>
      <c r="AD1428" s="14"/>
      <c r="AE1428" s="14"/>
      <c r="AT1428" s="253" t="s">
        <v>156</v>
      </c>
      <c r="AU1428" s="253" t="s">
        <v>84</v>
      </c>
      <c r="AV1428" s="14" t="s">
        <v>84</v>
      </c>
      <c r="AW1428" s="14" t="s">
        <v>30</v>
      </c>
      <c r="AX1428" s="14" t="s">
        <v>74</v>
      </c>
      <c r="AY1428" s="253" t="s">
        <v>148</v>
      </c>
    </row>
    <row r="1429" s="14" customFormat="1">
      <c r="A1429" s="14"/>
      <c r="B1429" s="243"/>
      <c r="C1429" s="244"/>
      <c r="D1429" s="234" t="s">
        <v>156</v>
      </c>
      <c r="E1429" s="245" t="s">
        <v>1</v>
      </c>
      <c r="F1429" s="246" t="s">
        <v>1407</v>
      </c>
      <c r="G1429" s="244"/>
      <c r="H1429" s="247">
        <v>28.530000000000001</v>
      </c>
      <c r="I1429" s="248"/>
      <c r="J1429" s="244"/>
      <c r="K1429" s="244"/>
      <c r="L1429" s="249"/>
      <c r="M1429" s="250"/>
      <c r="N1429" s="251"/>
      <c r="O1429" s="251"/>
      <c r="P1429" s="251"/>
      <c r="Q1429" s="251"/>
      <c r="R1429" s="251"/>
      <c r="S1429" s="251"/>
      <c r="T1429" s="252"/>
      <c r="U1429" s="14"/>
      <c r="V1429" s="14"/>
      <c r="W1429" s="14"/>
      <c r="X1429" s="14"/>
      <c r="Y1429" s="14"/>
      <c r="Z1429" s="14"/>
      <c r="AA1429" s="14"/>
      <c r="AB1429" s="14"/>
      <c r="AC1429" s="14"/>
      <c r="AD1429" s="14"/>
      <c r="AE1429" s="14"/>
      <c r="AT1429" s="253" t="s">
        <v>156</v>
      </c>
      <c r="AU1429" s="253" t="s">
        <v>84</v>
      </c>
      <c r="AV1429" s="14" t="s">
        <v>84</v>
      </c>
      <c r="AW1429" s="14" t="s">
        <v>30</v>
      </c>
      <c r="AX1429" s="14" t="s">
        <v>74</v>
      </c>
      <c r="AY1429" s="253" t="s">
        <v>148</v>
      </c>
    </row>
    <row r="1430" s="16" customFormat="1">
      <c r="A1430" s="16"/>
      <c r="B1430" s="265"/>
      <c r="C1430" s="266"/>
      <c r="D1430" s="234" t="s">
        <v>156</v>
      </c>
      <c r="E1430" s="267" t="s">
        <v>1</v>
      </c>
      <c r="F1430" s="268" t="s">
        <v>178</v>
      </c>
      <c r="G1430" s="266"/>
      <c r="H1430" s="269">
        <v>79.951999999999998</v>
      </c>
      <c r="I1430" s="270"/>
      <c r="J1430" s="266"/>
      <c r="K1430" s="266"/>
      <c r="L1430" s="271"/>
      <c r="M1430" s="272"/>
      <c r="N1430" s="273"/>
      <c r="O1430" s="273"/>
      <c r="P1430" s="273"/>
      <c r="Q1430" s="273"/>
      <c r="R1430" s="273"/>
      <c r="S1430" s="273"/>
      <c r="T1430" s="274"/>
      <c r="U1430" s="16"/>
      <c r="V1430" s="16"/>
      <c r="W1430" s="16"/>
      <c r="X1430" s="16"/>
      <c r="Y1430" s="16"/>
      <c r="Z1430" s="16"/>
      <c r="AA1430" s="16"/>
      <c r="AB1430" s="16"/>
      <c r="AC1430" s="16"/>
      <c r="AD1430" s="16"/>
      <c r="AE1430" s="16"/>
      <c r="AT1430" s="275" t="s">
        <v>156</v>
      </c>
      <c r="AU1430" s="275" t="s">
        <v>84</v>
      </c>
      <c r="AV1430" s="16" t="s">
        <v>149</v>
      </c>
      <c r="AW1430" s="16" t="s">
        <v>30</v>
      </c>
      <c r="AX1430" s="16" t="s">
        <v>74</v>
      </c>
      <c r="AY1430" s="275" t="s">
        <v>148</v>
      </c>
    </row>
    <row r="1431" s="13" customFormat="1">
      <c r="A1431" s="13"/>
      <c r="B1431" s="232"/>
      <c r="C1431" s="233"/>
      <c r="D1431" s="234" t="s">
        <v>156</v>
      </c>
      <c r="E1431" s="235" t="s">
        <v>1</v>
      </c>
      <c r="F1431" s="236" t="s">
        <v>1408</v>
      </c>
      <c r="G1431" s="233"/>
      <c r="H1431" s="235" t="s">
        <v>1</v>
      </c>
      <c r="I1431" s="237"/>
      <c r="J1431" s="233"/>
      <c r="K1431" s="233"/>
      <c r="L1431" s="238"/>
      <c r="M1431" s="239"/>
      <c r="N1431" s="240"/>
      <c r="O1431" s="240"/>
      <c r="P1431" s="240"/>
      <c r="Q1431" s="240"/>
      <c r="R1431" s="240"/>
      <c r="S1431" s="240"/>
      <c r="T1431" s="241"/>
      <c r="U1431" s="13"/>
      <c r="V1431" s="13"/>
      <c r="W1431" s="13"/>
      <c r="X1431" s="13"/>
      <c r="Y1431" s="13"/>
      <c r="Z1431" s="13"/>
      <c r="AA1431" s="13"/>
      <c r="AB1431" s="13"/>
      <c r="AC1431" s="13"/>
      <c r="AD1431" s="13"/>
      <c r="AE1431" s="13"/>
      <c r="AT1431" s="242" t="s">
        <v>156</v>
      </c>
      <c r="AU1431" s="242" t="s">
        <v>84</v>
      </c>
      <c r="AV1431" s="13" t="s">
        <v>82</v>
      </c>
      <c r="AW1431" s="13" t="s">
        <v>30</v>
      </c>
      <c r="AX1431" s="13" t="s">
        <v>74</v>
      </c>
      <c r="AY1431" s="242" t="s">
        <v>148</v>
      </c>
    </row>
    <row r="1432" s="14" customFormat="1">
      <c r="A1432" s="14"/>
      <c r="B1432" s="243"/>
      <c r="C1432" s="244"/>
      <c r="D1432" s="234" t="s">
        <v>156</v>
      </c>
      <c r="E1432" s="245" t="s">
        <v>1</v>
      </c>
      <c r="F1432" s="246" t="s">
        <v>1409</v>
      </c>
      <c r="G1432" s="244"/>
      <c r="H1432" s="247">
        <v>49.904000000000003</v>
      </c>
      <c r="I1432" s="248"/>
      <c r="J1432" s="244"/>
      <c r="K1432" s="244"/>
      <c r="L1432" s="249"/>
      <c r="M1432" s="250"/>
      <c r="N1432" s="251"/>
      <c r="O1432" s="251"/>
      <c r="P1432" s="251"/>
      <c r="Q1432" s="251"/>
      <c r="R1432" s="251"/>
      <c r="S1432" s="251"/>
      <c r="T1432" s="252"/>
      <c r="U1432" s="14"/>
      <c r="V1432" s="14"/>
      <c r="W1432" s="14"/>
      <c r="X1432" s="14"/>
      <c r="Y1432" s="14"/>
      <c r="Z1432" s="14"/>
      <c r="AA1432" s="14"/>
      <c r="AB1432" s="14"/>
      <c r="AC1432" s="14"/>
      <c r="AD1432" s="14"/>
      <c r="AE1432" s="14"/>
      <c r="AT1432" s="253" t="s">
        <v>156</v>
      </c>
      <c r="AU1432" s="253" t="s">
        <v>84</v>
      </c>
      <c r="AV1432" s="14" t="s">
        <v>84</v>
      </c>
      <c r="AW1432" s="14" t="s">
        <v>30</v>
      </c>
      <c r="AX1432" s="14" t="s">
        <v>74</v>
      </c>
      <c r="AY1432" s="253" t="s">
        <v>148</v>
      </c>
    </row>
    <row r="1433" s="14" customFormat="1">
      <c r="A1433" s="14"/>
      <c r="B1433" s="243"/>
      <c r="C1433" s="244"/>
      <c r="D1433" s="234" t="s">
        <v>156</v>
      </c>
      <c r="E1433" s="245" t="s">
        <v>1</v>
      </c>
      <c r="F1433" s="246" t="s">
        <v>1410</v>
      </c>
      <c r="G1433" s="244"/>
      <c r="H1433" s="247">
        <v>29.140000000000001</v>
      </c>
      <c r="I1433" s="248"/>
      <c r="J1433" s="244"/>
      <c r="K1433" s="244"/>
      <c r="L1433" s="249"/>
      <c r="M1433" s="250"/>
      <c r="N1433" s="251"/>
      <c r="O1433" s="251"/>
      <c r="P1433" s="251"/>
      <c r="Q1433" s="251"/>
      <c r="R1433" s="251"/>
      <c r="S1433" s="251"/>
      <c r="T1433" s="252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53" t="s">
        <v>156</v>
      </c>
      <c r="AU1433" s="253" t="s">
        <v>84</v>
      </c>
      <c r="AV1433" s="14" t="s">
        <v>84</v>
      </c>
      <c r="AW1433" s="14" t="s">
        <v>30</v>
      </c>
      <c r="AX1433" s="14" t="s">
        <v>74</v>
      </c>
      <c r="AY1433" s="253" t="s">
        <v>148</v>
      </c>
    </row>
    <row r="1434" s="16" customFormat="1">
      <c r="A1434" s="16"/>
      <c r="B1434" s="265"/>
      <c r="C1434" s="266"/>
      <c r="D1434" s="234" t="s">
        <v>156</v>
      </c>
      <c r="E1434" s="267" t="s">
        <v>1</v>
      </c>
      <c r="F1434" s="268" t="s">
        <v>178</v>
      </c>
      <c r="G1434" s="266"/>
      <c r="H1434" s="269">
        <v>79.044000000000011</v>
      </c>
      <c r="I1434" s="270"/>
      <c r="J1434" s="266"/>
      <c r="K1434" s="266"/>
      <c r="L1434" s="271"/>
      <c r="M1434" s="272"/>
      <c r="N1434" s="273"/>
      <c r="O1434" s="273"/>
      <c r="P1434" s="273"/>
      <c r="Q1434" s="273"/>
      <c r="R1434" s="273"/>
      <c r="S1434" s="273"/>
      <c r="T1434" s="274"/>
      <c r="U1434" s="16"/>
      <c r="V1434" s="16"/>
      <c r="W1434" s="16"/>
      <c r="X1434" s="16"/>
      <c r="Y1434" s="16"/>
      <c r="Z1434" s="16"/>
      <c r="AA1434" s="16"/>
      <c r="AB1434" s="16"/>
      <c r="AC1434" s="16"/>
      <c r="AD1434" s="16"/>
      <c r="AE1434" s="16"/>
      <c r="AT1434" s="275" t="s">
        <v>156</v>
      </c>
      <c r="AU1434" s="275" t="s">
        <v>84</v>
      </c>
      <c r="AV1434" s="16" t="s">
        <v>149</v>
      </c>
      <c r="AW1434" s="16" t="s">
        <v>30</v>
      </c>
      <c r="AX1434" s="16" t="s">
        <v>74</v>
      </c>
      <c r="AY1434" s="275" t="s">
        <v>148</v>
      </c>
    </row>
    <row r="1435" s="13" customFormat="1">
      <c r="A1435" s="13"/>
      <c r="B1435" s="232"/>
      <c r="C1435" s="233"/>
      <c r="D1435" s="234" t="s">
        <v>156</v>
      </c>
      <c r="E1435" s="235" t="s">
        <v>1</v>
      </c>
      <c r="F1435" s="236" t="s">
        <v>942</v>
      </c>
      <c r="G1435" s="233"/>
      <c r="H1435" s="235" t="s">
        <v>1</v>
      </c>
      <c r="I1435" s="237"/>
      <c r="J1435" s="233"/>
      <c r="K1435" s="233"/>
      <c r="L1435" s="238"/>
      <c r="M1435" s="239"/>
      <c r="N1435" s="240"/>
      <c r="O1435" s="240"/>
      <c r="P1435" s="240"/>
      <c r="Q1435" s="240"/>
      <c r="R1435" s="240"/>
      <c r="S1435" s="240"/>
      <c r="T1435" s="241"/>
      <c r="U1435" s="13"/>
      <c r="V1435" s="13"/>
      <c r="W1435" s="13"/>
      <c r="X1435" s="13"/>
      <c r="Y1435" s="13"/>
      <c r="Z1435" s="13"/>
      <c r="AA1435" s="13"/>
      <c r="AB1435" s="13"/>
      <c r="AC1435" s="13"/>
      <c r="AD1435" s="13"/>
      <c r="AE1435" s="13"/>
      <c r="AT1435" s="242" t="s">
        <v>156</v>
      </c>
      <c r="AU1435" s="242" t="s">
        <v>84</v>
      </c>
      <c r="AV1435" s="13" t="s">
        <v>82</v>
      </c>
      <c r="AW1435" s="13" t="s">
        <v>30</v>
      </c>
      <c r="AX1435" s="13" t="s">
        <v>74</v>
      </c>
      <c r="AY1435" s="242" t="s">
        <v>148</v>
      </c>
    </row>
    <row r="1436" s="14" customFormat="1">
      <c r="A1436" s="14"/>
      <c r="B1436" s="243"/>
      <c r="C1436" s="244"/>
      <c r="D1436" s="234" t="s">
        <v>156</v>
      </c>
      <c r="E1436" s="245" t="s">
        <v>1</v>
      </c>
      <c r="F1436" s="246" t="s">
        <v>943</v>
      </c>
      <c r="G1436" s="244"/>
      <c r="H1436" s="247">
        <v>29.178000000000001</v>
      </c>
      <c r="I1436" s="248"/>
      <c r="J1436" s="244"/>
      <c r="K1436" s="244"/>
      <c r="L1436" s="249"/>
      <c r="M1436" s="250"/>
      <c r="N1436" s="251"/>
      <c r="O1436" s="251"/>
      <c r="P1436" s="251"/>
      <c r="Q1436" s="251"/>
      <c r="R1436" s="251"/>
      <c r="S1436" s="251"/>
      <c r="T1436" s="252"/>
      <c r="U1436" s="14"/>
      <c r="V1436" s="14"/>
      <c r="W1436" s="14"/>
      <c r="X1436" s="14"/>
      <c r="Y1436" s="14"/>
      <c r="Z1436" s="14"/>
      <c r="AA1436" s="14"/>
      <c r="AB1436" s="14"/>
      <c r="AC1436" s="14"/>
      <c r="AD1436" s="14"/>
      <c r="AE1436" s="14"/>
      <c r="AT1436" s="253" t="s">
        <v>156</v>
      </c>
      <c r="AU1436" s="253" t="s">
        <v>84</v>
      </c>
      <c r="AV1436" s="14" t="s">
        <v>84</v>
      </c>
      <c r="AW1436" s="14" t="s">
        <v>30</v>
      </c>
      <c r="AX1436" s="14" t="s">
        <v>74</v>
      </c>
      <c r="AY1436" s="253" t="s">
        <v>148</v>
      </c>
    </row>
    <row r="1437" s="15" customFormat="1">
      <c r="A1437" s="15"/>
      <c r="B1437" s="254"/>
      <c r="C1437" s="255"/>
      <c r="D1437" s="234" t="s">
        <v>156</v>
      </c>
      <c r="E1437" s="256" t="s">
        <v>1</v>
      </c>
      <c r="F1437" s="257" t="s">
        <v>162</v>
      </c>
      <c r="G1437" s="255"/>
      <c r="H1437" s="258">
        <v>259.08799999999997</v>
      </c>
      <c r="I1437" s="259"/>
      <c r="J1437" s="255"/>
      <c r="K1437" s="255"/>
      <c r="L1437" s="260"/>
      <c r="M1437" s="261"/>
      <c r="N1437" s="262"/>
      <c r="O1437" s="262"/>
      <c r="P1437" s="262"/>
      <c r="Q1437" s="262"/>
      <c r="R1437" s="262"/>
      <c r="S1437" s="262"/>
      <c r="T1437" s="263"/>
      <c r="U1437" s="15"/>
      <c r="V1437" s="15"/>
      <c r="W1437" s="15"/>
      <c r="X1437" s="15"/>
      <c r="Y1437" s="15"/>
      <c r="Z1437" s="15"/>
      <c r="AA1437" s="15"/>
      <c r="AB1437" s="15"/>
      <c r="AC1437" s="15"/>
      <c r="AD1437" s="15"/>
      <c r="AE1437" s="15"/>
      <c r="AT1437" s="264" t="s">
        <v>156</v>
      </c>
      <c r="AU1437" s="264" t="s">
        <v>84</v>
      </c>
      <c r="AV1437" s="15" t="s">
        <v>155</v>
      </c>
      <c r="AW1437" s="15" t="s">
        <v>30</v>
      </c>
      <c r="AX1437" s="15" t="s">
        <v>82</v>
      </c>
      <c r="AY1437" s="264" t="s">
        <v>148</v>
      </c>
    </row>
    <row r="1438" s="2" customFormat="1" ht="24.15" customHeight="1">
      <c r="A1438" s="39"/>
      <c r="B1438" s="40"/>
      <c r="C1438" s="219" t="s">
        <v>1411</v>
      </c>
      <c r="D1438" s="219" t="s">
        <v>151</v>
      </c>
      <c r="E1438" s="220" t="s">
        <v>1412</v>
      </c>
      <c r="F1438" s="221" t="s">
        <v>1401</v>
      </c>
      <c r="G1438" s="222" t="s">
        <v>154</v>
      </c>
      <c r="H1438" s="223">
        <v>605.52499999999998</v>
      </c>
      <c r="I1438" s="224"/>
      <c r="J1438" s="225">
        <f>ROUND(I1438*H1438,2)</f>
        <v>0</v>
      </c>
      <c r="K1438" s="221" t="s">
        <v>1</v>
      </c>
      <c r="L1438" s="45"/>
      <c r="M1438" s="226" t="s">
        <v>1</v>
      </c>
      <c r="N1438" s="227" t="s">
        <v>39</v>
      </c>
      <c r="O1438" s="92"/>
      <c r="P1438" s="228">
        <f>O1438*H1438</f>
        <v>0</v>
      </c>
      <c r="Q1438" s="228">
        <v>0.00020000000000000001</v>
      </c>
      <c r="R1438" s="228">
        <f>Q1438*H1438</f>
        <v>0.121105</v>
      </c>
      <c r="S1438" s="228">
        <v>0</v>
      </c>
      <c r="T1438" s="229">
        <f>S1438*H1438</f>
        <v>0</v>
      </c>
      <c r="U1438" s="39"/>
      <c r="V1438" s="39"/>
      <c r="W1438" s="39"/>
      <c r="X1438" s="39"/>
      <c r="Y1438" s="39"/>
      <c r="Z1438" s="39"/>
      <c r="AA1438" s="39"/>
      <c r="AB1438" s="39"/>
      <c r="AC1438" s="39"/>
      <c r="AD1438" s="39"/>
      <c r="AE1438" s="39"/>
      <c r="AR1438" s="230" t="s">
        <v>218</v>
      </c>
      <c r="AT1438" s="230" t="s">
        <v>151</v>
      </c>
      <c r="AU1438" s="230" t="s">
        <v>84</v>
      </c>
      <c r="AY1438" s="18" t="s">
        <v>148</v>
      </c>
      <c r="BE1438" s="231">
        <f>IF(N1438="základní",J1438,0)</f>
        <v>0</v>
      </c>
      <c r="BF1438" s="231">
        <f>IF(N1438="snížená",J1438,0)</f>
        <v>0</v>
      </c>
      <c r="BG1438" s="231">
        <f>IF(N1438="zákl. přenesená",J1438,0)</f>
        <v>0</v>
      </c>
      <c r="BH1438" s="231">
        <f>IF(N1438="sníž. přenesená",J1438,0)</f>
        <v>0</v>
      </c>
      <c r="BI1438" s="231">
        <f>IF(N1438="nulová",J1438,0)</f>
        <v>0</v>
      </c>
      <c r="BJ1438" s="18" t="s">
        <v>82</v>
      </c>
      <c r="BK1438" s="231">
        <f>ROUND(I1438*H1438,2)</f>
        <v>0</v>
      </c>
      <c r="BL1438" s="18" t="s">
        <v>218</v>
      </c>
      <c r="BM1438" s="230" t="s">
        <v>1413</v>
      </c>
    </row>
    <row r="1439" s="13" customFormat="1">
      <c r="A1439" s="13"/>
      <c r="B1439" s="232"/>
      <c r="C1439" s="233"/>
      <c r="D1439" s="234" t="s">
        <v>156</v>
      </c>
      <c r="E1439" s="235" t="s">
        <v>1</v>
      </c>
      <c r="F1439" s="236" t="s">
        <v>1414</v>
      </c>
      <c r="G1439" s="233"/>
      <c r="H1439" s="235" t="s">
        <v>1</v>
      </c>
      <c r="I1439" s="237"/>
      <c r="J1439" s="233"/>
      <c r="K1439" s="233"/>
      <c r="L1439" s="238"/>
      <c r="M1439" s="239"/>
      <c r="N1439" s="240"/>
      <c r="O1439" s="240"/>
      <c r="P1439" s="240"/>
      <c r="Q1439" s="240"/>
      <c r="R1439" s="240"/>
      <c r="S1439" s="240"/>
      <c r="T1439" s="241"/>
      <c r="U1439" s="13"/>
      <c r="V1439" s="13"/>
      <c r="W1439" s="13"/>
      <c r="X1439" s="13"/>
      <c r="Y1439" s="13"/>
      <c r="Z1439" s="13"/>
      <c r="AA1439" s="13"/>
      <c r="AB1439" s="13"/>
      <c r="AC1439" s="13"/>
      <c r="AD1439" s="13"/>
      <c r="AE1439" s="13"/>
      <c r="AT1439" s="242" t="s">
        <v>156</v>
      </c>
      <c r="AU1439" s="242" t="s">
        <v>84</v>
      </c>
      <c r="AV1439" s="13" t="s">
        <v>82</v>
      </c>
      <c r="AW1439" s="13" t="s">
        <v>30</v>
      </c>
      <c r="AX1439" s="13" t="s">
        <v>74</v>
      </c>
      <c r="AY1439" s="242" t="s">
        <v>148</v>
      </c>
    </row>
    <row r="1440" s="14" customFormat="1">
      <c r="A1440" s="14"/>
      <c r="B1440" s="243"/>
      <c r="C1440" s="244"/>
      <c r="D1440" s="234" t="s">
        <v>156</v>
      </c>
      <c r="E1440" s="245" t="s">
        <v>1</v>
      </c>
      <c r="F1440" s="246" t="s">
        <v>1415</v>
      </c>
      <c r="G1440" s="244"/>
      <c r="H1440" s="247">
        <v>43.354999999999997</v>
      </c>
      <c r="I1440" s="248"/>
      <c r="J1440" s="244"/>
      <c r="K1440" s="244"/>
      <c r="L1440" s="249"/>
      <c r="M1440" s="250"/>
      <c r="N1440" s="251"/>
      <c r="O1440" s="251"/>
      <c r="P1440" s="251"/>
      <c r="Q1440" s="251"/>
      <c r="R1440" s="251"/>
      <c r="S1440" s="251"/>
      <c r="T1440" s="252"/>
      <c r="U1440" s="14"/>
      <c r="V1440" s="14"/>
      <c r="W1440" s="14"/>
      <c r="X1440" s="14"/>
      <c r="Y1440" s="14"/>
      <c r="Z1440" s="14"/>
      <c r="AA1440" s="14"/>
      <c r="AB1440" s="14"/>
      <c r="AC1440" s="14"/>
      <c r="AD1440" s="14"/>
      <c r="AE1440" s="14"/>
      <c r="AT1440" s="253" t="s">
        <v>156</v>
      </c>
      <c r="AU1440" s="253" t="s">
        <v>84</v>
      </c>
      <c r="AV1440" s="14" t="s">
        <v>84</v>
      </c>
      <c r="AW1440" s="14" t="s">
        <v>30</v>
      </c>
      <c r="AX1440" s="14" t="s">
        <v>74</v>
      </c>
      <c r="AY1440" s="253" t="s">
        <v>148</v>
      </c>
    </row>
    <row r="1441" s="14" customFormat="1">
      <c r="A1441" s="14"/>
      <c r="B1441" s="243"/>
      <c r="C1441" s="244"/>
      <c r="D1441" s="234" t="s">
        <v>156</v>
      </c>
      <c r="E1441" s="245" t="s">
        <v>1</v>
      </c>
      <c r="F1441" s="246" t="s">
        <v>1416</v>
      </c>
      <c r="G1441" s="244"/>
      <c r="H1441" s="247">
        <v>71.165000000000006</v>
      </c>
      <c r="I1441" s="248"/>
      <c r="J1441" s="244"/>
      <c r="K1441" s="244"/>
      <c r="L1441" s="249"/>
      <c r="M1441" s="250"/>
      <c r="N1441" s="251"/>
      <c r="O1441" s="251"/>
      <c r="P1441" s="251"/>
      <c r="Q1441" s="251"/>
      <c r="R1441" s="251"/>
      <c r="S1441" s="251"/>
      <c r="T1441" s="252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53" t="s">
        <v>156</v>
      </c>
      <c r="AU1441" s="253" t="s">
        <v>84</v>
      </c>
      <c r="AV1441" s="14" t="s">
        <v>84</v>
      </c>
      <c r="AW1441" s="14" t="s">
        <v>30</v>
      </c>
      <c r="AX1441" s="14" t="s">
        <v>74</v>
      </c>
      <c r="AY1441" s="253" t="s">
        <v>148</v>
      </c>
    </row>
    <row r="1442" s="14" customFormat="1">
      <c r="A1442" s="14"/>
      <c r="B1442" s="243"/>
      <c r="C1442" s="244"/>
      <c r="D1442" s="234" t="s">
        <v>156</v>
      </c>
      <c r="E1442" s="245" t="s">
        <v>1</v>
      </c>
      <c r="F1442" s="246" t="s">
        <v>1417</v>
      </c>
      <c r="G1442" s="244"/>
      <c r="H1442" s="247">
        <v>43.545000000000002</v>
      </c>
      <c r="I1442" s="248"/>
      <c r="J1442" s="244"/>
      <c r="K1442" s="244"/>
      <c r="L1442" s="249"/>
      <c r="M1442" s="250"/>
      <c r="N1442" s="251"/>
      <c r="O1442" s="251"/>
      <c r="P1442" s="251"/>
      <c r="Q1442" s="251"/>
      <c r="R1442" s="251"/>
      <c r="S1442" s="251"/>
      <c r="T1442" s="252"/>
      <c r="U1442" s="14"/>
      <c r="V1442" s="14"/>
      <c r="W1442" s="14"/>
      <c r="X1442" s="14"/>
      <c r="Y1442" s="14"/>
      <c r="Z1442" s="14"/>
      <c r="AA1442" s="14"/>
      <c r="AB1442" s="14"/>
      <c r="AC1442" s="14"/>
      <c r="AD1442" s="14"/>
      <c r="AE1442" s="14"/>
      <c r="AT1442" s="253" t="s">
        <v>156</v>
      </c>
      <c r="AU1442" s="253" t="s">
        <v>84</v>
      </c>
      <c r="AV1442" s="14" t="s">
        <v>84</v>
      </c>
      <c r="AW1442" s="14" t="s">
        <v>30</v>
      </c>
      <c r="AX1442" s="14" t="s">
        <v>74</v>
      </c>
      <c r="AY1442" s="253" t="s">
        <v>148</v>
      </c>
    </row>
    <row r="1443" s="14" customFormat="1">
      <c r="A1443" s="14"/>
      <c r="B1443" s="243"/>
      <c r="C1443" s="244"/>
      <c r="D1443" s="234" t="s">
        <v>156</v>
      </c>
      <c r="E1443" s="245" t="s">
        <v>1</v>
      </c>
      <c r="F1443" s="246" t="s">
        <v>1418</v>
      </c>
      <c r="G1443" s="244"/>
      <c r="H1443" s="247">
        <v>65.144999999999996</v>
      </c>
      <c r="I1443" s="248"/>
      <c r="J1443" s="244"/>
      <c r="K1443" s="244"/>
      <c r="L1443" s="249"/>
      <c r="M1443" s="250"/>
      <c r="N1443" s="251"/>
      <c r="O1443" s="251"/>
      <c r="P1443" s="251"/>
      <c r="Q1443" s="251"/>
      <c r="R1443" s="251"/>
      <c r="S1443" s="251"/>
      <c r="T1443" s="252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53" t="s">
        <v>156</v>
      </c>
      <c r="AU1443" s="253" t="s">
        <v>84</v>
      </c>
      <c r="AV1443" s="14" t="s">
        <v>84</v>
      </c>
      <c r="AW1443" s="14" t="s">
        <v>30</v>
      </c>
      <c r="AX1443" s="14" t="s">
        <v>74</v>
      </c>
      <c r="AY1443" s="253" t="s">
        <v>148</v>
      </c>
    </row>
    <row r="1444" s="14" customFormat="1">
      <c r="A1444" s="14"/>
      <c r="B1444" s="243"/>
      <c r="C1444" s="244"/>
      <c r="D1444" s="234" t="s">
        <v>156</v>
      </c>
      <c r="E1444" s="245" t="s">
        <v>1</v>
      </c>
      <c r="F1444" s="246" t="s">
        <v>1419</v>
      </c>
      <c r="G1444" s="244"/>
      <c r="H1444" s="247">
        <v>73.245000000000005</v>
      </c>
      <c r="I1444" s="248"/>
      <c r="J1444" s="244"/>
      <c r="K1444" s="244"/>
      <c r="L1444" s="249"/>
      <c r="M1444" s="250"/>
      <c r="N1444" s="251"/>
      <c r="O1444" s="251"/>
      <c r="P1444" s="251"/>
      <c r="Q1444" s="251"/>
      <c r="R1444" s="251"/>
      <c r="S1444" s="251"/>
      <c r="T1444" s="252"/>
      <c r="U1444" s="14"/>
      <c r="V1444" s="14"/>
      <c r="W1444" s="14"/>
      <c r="X1444" s="14"/>
      <c r="Y1444" s="14"/>
      <c r="Z1444" s="14"/>
      <c r="AA1444" s="14"/>
      <c r="AB1444" s="14"/>
      <c r="AC1444" s="14"/>
      <c r="AD1444" s="14"/>
      <c r="AE1444" s="14"/>
      <c r="AT1444" s="253" t="s">
        <v>156</v>
      </c>
      <c r="AU1444" s="253" t="s">
        <v>84</v>
      </c>
      <c r="AV1444" s="14" t="s">
        <v>84</v>
      </c>
      <c r="AW1444" s="14" t="s">
        <v>30</v>
      </c>
      <c r="AX1444" s="14" t="s">
        <v>74</v>
      </c>
      <c r="AY1444" s="253" t="s">
        <v>148</v>
      </c>
    </row>
    <row r="1445" s="14" customFormat="1">
      <c r="A1445" s="14"/>
      <c r="B1445" s="243"/>
      <c r="C1445" s="244"/>
      <c r="D1445" s="234" t="s">
        <v>156</v>
      </c>
      <c r="E1445" s="245" t="s">
        <v>1</v>
      </c>
      <c r="F1445" s="246" t="s">
        <v>1417</v>
      </c>
      <c r="G1445" s="244"/>
      <c r="H1445" s="247">
        <v>43.545000000000002</v>
      </c>
      <c r="I1445" s="248"/>
      <c r="J1445" s="244"/>
      <c r="K1445" s="244"/>
      <c r="L1445" s="249"/>
      <c r="M1445" s="250"/>
      <c r="N1445" s="251"/>
      <c r="O1445" s="251"/>
      <c r="P1445" s="251"/>
      <c r="Q1445" s="251"/>
      <c r="R1445" s="251"/>
      <c r="S1445" s="251"/>
      <c r="T1445" s="252"/>
      <c r="U1445" s="14"/>
      <c r="V1445" s="14"/>
      <c r="W1445" s="14"/>
      <c r="X1445" s="14"/>
      <c r="Y1445" s="14"/>
      <c r="Z1445" s="14"/>
      <c r="AA1445" s="14"/>
      <c r="AB1445" s="14"/>
      <c r="AC1445" s="14"/>
      <c r="AD1445" s="14"/>
      <c r="AE1445" s="14"/>
      <c r="AT1445" s="253" t="s">
        <v>156</v>
      </c>
      <c r="AU1445" s="253" t="s">
        <v>84</v>
      </c>
      <c r="AV1445" s="14" t="s">
        <v>84</v>
      </c>
      <c r="AW1445" s="14" t="s">
        <v>30</v>
      </c>
      <c r="AX1445" s="14" t="s">
        <v>74</v>
      </c>
      <c r="AY1445" s="253" t="s">
        <v>148</v>
      </c>
    </row>
    <row r="1446" s="14" customFormat="1">
      <c r="A1446" s="14"/>
      <c r="B1446" s="243"/>
      <c r="C1446" s="244"/>
      <c r="D1446" s="234" t="s">
        <v>156</v>
      </c>
      <c r="E1446" s="245" t="s">
        <v>1</v>
      </c>
      <c r="F1446" s="246" t="s">
        <v>1420</v>
      </c>
      <c r="G1446" s="244"/>
      <c r="H1446" s="247">
        <v>67.575000000000003</v>
      </c>
      <c r="I1446" s="248"/>
      <c r="J1446" s="244"/>
      <c r="K1446" s="244"/>
      <c r="L1446" s="249"/>
      <c r="M1446" s="250"/>
      <c r="N1446" s="251"/>
      <c r="O1446" s="251"/>
      <c r="P1446" s="251"/>
      <c r="Q1446" s="251"/>
      <c r="R1446" s="251"/>
      <c r="S1446" s="251"/>
      <c r="T1446" s="252"/>
      <c r="U1446" s="14"/>
      <c r="V1446" s="14"/>
      <c r="W1446" s="14"/>
      <c r="X1446" s="14"/>
      <c r="Y1446" s="14"/>
      <c r="Z1446" s="14"/>
      <c r="AA1446" s="14"/>
      <c r="AB1446" s="14"/>
      <c r="AC1446" s="14"/>
      <c r="AD1446" s="14"/>
      <c r="AE1446" s="14"/>
      <c r="AT1446" s="253" t="s">
        <v>156</v>
      </c>
      <c r="AU1446" s="253" t="s">
        <v>84</v>
      </c>
      <c r="AV1446" s="14" t="s">
        <v>84</v>
      </c>
      <c r="AW1446" s="14" t="s">
        <v>30</v>
      </c>
      <c r="AX1446" s="14" t="s">
        <v>74</v>
      </c>
      <c r="AY1446" s="253" t="s">
        <v>148</v>
      </c>
    </row>
    <row r="1447" s="14" customFormat="1">
      <c r="A1447" s="14"/>
      <c r="B1447" s="243"/>
      <c r="C1447" s="244"/>
      <c r="D1447" s="234" t="s">
        <v>156</v>
      </c>
      <c r="E1447" s="245" t="s">
        <v>1</v>
      </c>
      <c r="F1447" s="246" t="s">
        <v>1421</v>
      </c>
      <c r="G1447" s="244"/>
      <c r="H1447" s="247">
        <v>49.149999999999999</v>
      </c>
      <c r="I1447" s="248"/>
      <c r="J1447" s="244"/>
      <c r="K1447" s="244"/>
      <c r="L1447" s="249"/>
      <c r="M1447" s="250"/>
      <c r="N1447" s="251"/>
      <c r="O1447" s="251"/>
      <c r="P1447" s="251"/>
      <c r="Q1447" s="251"/>
      <c r="R1447" s="251"/>
      <c r="S1447" s="251"/>
      <c r="T1447" s="252"/>
      <c r="U1447" s="14"/>
      <c r="V1447" s="14"/>
      <c r="W1447" s="14"/>
      <c r="X1447" s="14"/>
      <c r="Y1447" s="14"/>
      <c r="Z1447" s="14"/>
      <c r="AA1447" s="14"/>
      <c r="AB1447" s="14"/>
      <c r="AC1447" s="14"/>
      <c r="AD1447" s="14"/>
      <c r="AE1447" s="14"/>
      <c r="AT1447" s="253" t="s">
        <v>156</v>
      </c>
      <c r="AU1447" s="253" t="s">
        <v>84</v>
      </c>
      <c r="AV1447" s="14" t="s">
        <v>84</v>
      </c>
      <c r="AW1447" s="14" t="s">
        <v>30</v>
      </c>
      <c r="AX1447" s="14" t="s">
        <v>74</v>
      </c>
      <c r="AY1447" s="253" t="s">
        <v>148</v>
      </c>
    </row>
    <row r="1448" s="14" customFormat="1">
      <c r="A1448" s="14"/>
      <c r="B1448" s="243"/>
      <c r="C1448" s="244"/>
      <c r="D1448" s="234" t="s">
        <v>156</v>
      </c>
      <c r="E1448" s="245" t="s">
        <v>1</v>
      </c>
      <c r="F1448" s="246" t="s">
        <v>1422</v>
      </c>
      <c r="G1448" s="244"/>
      <c r="H1448" s="247">
        <v>204.96000000000001</v>
      </c>
      <c r="I1448" s="248"/>
      <c r="J1448" s="244"/>
      <c r="K1448" s="244"/>
      <c r="L1448" s="249"/>
      <c r="M1448" s="250"/>
      <c r="N1448" s="251"/>
      <c r="O1448" s="251"/>
      <c r="P1448" s="251"/>
      <c r="Q1448" s="251"/>
      <c r="R1448" s="251"/>
      <c r="S1448" s="251"/>
      <c r="T1448" s="252"/>
      <c r="U1448" s="14"/>
      <c r="V1448" s="14"/>
      <c r="W1448" s="14"/>
      <c r="X1448" s="14"/>
      <c r="Y1448" s="14"/>
      <c r="Z1448" s="14"/>
      <c r="AA1448" s="14"/>
      <c r="AB1448" s="14"/>
      <c r="AC1448" s="14"/>
      <c r="AD1448" s="14"/>
      <c r="AE1448" s="14"/>
      <c r="AT1448" s="253" t="s">
        <v>156</v>
      </c>
      <c r="AU1448" s="253" t="s">
        <v>84</v>
      </c>
      <c r="AV1448" s="14" t="s">
        <v>84</v>
      </c>
      <c r="AW1448" s="14" t="s">
        <v>30</v>
      </c>
      <c r="AX1448" s="14" t="s">
        <v>74</v>
      </c>
      <c r="AY1448" s="253" t="s">
        <v>148</v>
      </c>
    </row>
    <row r="1449" s="14" customFormat="1">
      <c r="A1449" s="14"/>
      <c r="B1449" s="243"/>
      <c r="C1449" s="244"/>
      <c r="D1449" s="234" t="s">
        <v>156</v>
      </c>
      <c r="E1449" s="245" t="s">
        <v>1</v>
      </c>
      <c r="F1449" s="246" t="s">
        <v>1423</v>
      </c>
      <c r="G1449" s="244"/>
      <c r="H1449" s="247">
        <v>-56.159999999999997</v>
      </c>
      <c r="I1449" s="248"/>
      <c r="J1449" s="244"/>
      <c r="K1449" s="244"/>
      <c r="L1449" s="249"/>
      <c r="M1449" s="250"/>
      <c r="N1449" s="251"/>
      <c r="O1449" s="251"/>
      <c r="P1449" s="251"/>
      <c r="Q1449" s="251"/>
      <c r="R1449" s="251"/>
      <c r="S1449" s="251"/>
      <c r="T1449" s="252"/>
      <c r="U1449" s="14"/>
      <c r="V1449" s="14"/>
      <c r="W1449" s="14"/>
      <c r="X1449" s="14"/>
      <c r="Y1449" s="14"/>
      <c r="Z1449" s="14"/>
      <c r="AA1449" s="14"/>
      <c r="AB1449" s="14"/>
      <c r="AC1449" s="14"/>
      <c r="AD1449" s="14"/>
      <c r="AE1449" s="14"/>
      <c r="AT1449" s="253" t="s">
        <v>156</v>
      </c>
      <c r="AU1449" s="253" t="s">
        <v>84</v>
      </c>
      <c r="AV1449" s="14" t="s">
        <v>84</v>
      </c>
      <c r="AW1449" s="14" t="s">
        <v>30</v>
      </c>
      <c r="AX1449" s="14" t="s">
        <v>74</v>
      </c>
      <c r="AY1449" s="253" t="s">
        <v>148</v>
      </c>
    </row>
    <row r="1450" s="15" customFormat="1">
      <c r="A1450" s="15"/>
      <c r="B1450" s="254"/>
      <c r="C1450" s="255"/>
      <c r="D1450" s="234" t="s">
        <v>156</v>
      </c>
      <c r="E1450" s="256" t="s">
        <v>1</v>
      </c>
      <c r="F1450" s="257" t="s">
        <v>1221</v>
      </c>
      <c r="G1450" s="255"/>
      <c r="H1450" s="258">
        <v>605.52499999999998</v>
      </c>
      <c r="I1450" s="259"/>
      <c r="J1450" s="255"/>
      <c r="K1450" s="255"/>
      <c r="L1450" s="260"/>
      <c r="M1450" s="261"/>
      <c r="N1450" s="262"/>
      <c r="O1450" s="262"/>
      <c r="P1450" s="262"/>
      <c r="Q1450" s="262"/>
      <c r="R1450" s="262"/>
      <c r="S1450" s="262"/>
      <c r="T1450" s="263"/>
      <c r="U1450" s="15"/>
      <c r="V1450" s="15"/>
      <c r="W1450" s="15"/>
      <c r="X1450" s="15"/>
      <c r="Y1450" s="15"/>
      <c r="Z1450" s="15"/>
      <c r="AA1450" s="15"/>
      <c r="AB1450" s="15"/>
      <c r="AC1450" s="15"/>
      <c r="AD1450" s="15"/>
      <c r="AE1450" s="15"/>
      <c r="AT1450" s="264" t="s">
        <v>156</v>
      </c>
      <c r="AU1450" s="264" t="s">
        <v>84</v>
      </c>
      <c r="AV1450" s="15" t="s">
        <v>155</v>
      </c>
      <c r="AW1450" s="15" t="s">
        <v>30</v>
      </c>
      <c r="AX1450" s="15" t="s">
        <v>82</v>
      </c>
      <c r="AY1450" s="264" t="s">
        <v>148</v>
      </c>
    </row>
    <row r="1451" s="2" customFormat="1" ht="24.15" customHeight="1">
      <c r="A1451" s="39"/>
      <c r="B1451" s="40"/>
      <c r="C1451" s="219" t="s">
        <v>948</v>
      </c>
      <c r="D1451" s="219" t="s">
        <v>151</v>
      </c>
      <c r="E1451" s="220" t="s">
        <v>1424</v>
      </c>
      <c r="F1451" s="221" t="s">
        <v>1425</v>
      </c>
      <c r="G1451" s="222" t="s">
        <v>154</v>
      </c>
      <c r="H1451" s="223">
        <v>259.08800000000002</v>
      </c>
      <c r="I1451" s="224"/>
      <c r="J1451" s="225">
        <f>ROUND(I1451*H1451,2)</f>
        <v>0</v>
      </c>
      <c r="K1451" s="221" t="s">
        <v>33</v>
      </c>
      <c r="L1451" s="45"/>
      <c r="M1451" s="226" t="s">
        <v>1</v>
      </c>
      <c r="N1451" s="227" t="s">
        <v>39</v>
      </c>
      <c r="O1451" s="92"/>
      <c r="P1451" s="228">
        <f>O1451*H1451</f>
        <v>0</v>
      </c>
      <c r="Q1451" s="228">
        <v>0.00028600000000000001</v>
      </c>
      <c r="R1451" s="228">
        <f>Q1451*H1451</f>
        <v>0.074099168000000007</v>
      </c>
      <c r="S1451" s="228">
        <v>0</v>
      </c>
      <c r="T1451" s="229">
        <f>S1451*H1451</f>
        <v>0</v>
      </c>
      <c r="U1451" s="39"/>
      <c r="V1451" s="39"/>
      <c r="W1451" s="39"/>
      <c r="X1451" s="39"/>
      <c r="Y1451" s="39"/>
      <c r="Z1451" s="39"/>
      <c r="AA1451" s="39"/>
      <c r="AB1451" s="39"/>
      <c r="AC1451" s="39"/>
      <c r="AD1451" s="39"/>
      <c r="AE1451" s="39"/>
      <c r="AR1451" s="230" t="s">
        <v>218</v>
      </c>
      <c r="AT1451" s="230" t="s">
        <v>151</v>
      </c>
      <c r="AU1451" s="230" t="s">
        <v>84</v>
      </c>
      <c r="AY1451" s="18" t="s">
        <v>148</v>
      </c>
      <c r="BE1451" s="231">
        <f>IF(N1451="základní",J1451,0)</f>
        <v>0</v>
      </c>
      <c r="BF1451" s="231">
        <f>IF(N1451="snížená",J1451,0)</f>
        <v>0</v>
      </c>
      <c r="BG1451" s="231">
        <f>IF(N1451="zákl. přenesená",J1451,0)</f>
        <v>0</v>
      </c>
      <c r="BH1451" s="231">
        <f>IF(N1451="sníž. přenesená",J1451,0)</f>
        <v>0</v>
      </c>
      <c r="BI1451" s="231">
        <f>IF(N1451="nulová",J1451,0)</f>
        <v>0</v>
      </c>
      <c r="BJ1451" s="18" t="s">
        <v>82</v>
      </c>
      <c r="BK1451" s="231">
        <f>ROUND(I1451*H1451,2)</f>
        <v>0</v>
      </c>
      <c r="BL1451" s="18" t="s">
        <v>218</v>
      </c>
      <c r="BM1451" s="230" t="s">
        <v>1426</v>
      </c>
    </row>
    <row r="1452" s="2" customFormat="1" ht="24.15" customHeight="1">
      <c r="A1452" s="39"/>
      <c r="B1452" s="40"/>
      <c r="C1452" s="219" t="s">
        <v>1427</v>
      </c>
      <c r="D1452" s="219" t="s">
        <v>151</v>
      </c>
      <c r="E1452" s="220" t="s">
        <v>1424</v>
      </c>
      <c r="F1452" s="221" t="s">
        <v>1425</v>
      </c>
      <c r="G1452" s="222" t="s">
        <v>154</v>
      </c>
      <c r="H1452" s="223">
        <v>605.52499999999998</v>
      </c>
      <c r="I1452" s="224"/>
      <c r="J1452" s="225">
        <f>ROUND(I1452*H1452,2)</f>
        <v>0</v>
      </c>
      <c r="K1452" s="221" t="s">
        <v>33</v>
      </c>
      <c r="L1452" s="45"/>
      <c r="M1452" s="290" t="s">
        <v>1</v>
      </c>
      <c r="N1452" s="291" t="s">
        <v>39</v>
      </c>
      <c r="O1452" s="292"/>
      <c r="P1452" s="293">
        <f>O1452*H1452</f>
        <v>0</v>
      </c>
      <c r="Q1452" s="293">
        <v>0.00028600000000000001</v>
      </c>
      <c r="R1452" s="293">
        <f>Q1452*H1452</f>
        <v>0.17318015000000001</v>
      </c>
      <c r="S1452" s="293">
        <v>0</v>
      </c>
      <c r="T1452" s="294">
        <f>S1452*H1452</f>
        <v>0</v>
      </c>
      <c r="U1452" s="39"/>
      <c r="V1452" s="39"/>
      <c r="W1452" s="39"/>
      <c r="X1452" s="39"/>
      <c r="Y1452" s="39"/>
      <c r="Z1452" s="39"/>
      <c r="AA1452" s="39"/>
      <c r="AB1452" s="39"/>
      <c r="AC1452" s="39"/>
      <c r="AD1452" s="39"/>
      <c r="AE1452" s="39"/>
      <c r="AR1452" s="230" t="s">
        <v>218</v>
      </c>
      <c r="AT1452" s="230" t="s">
        <v>151</v>
      </c>
      <c r="AU1452" s="230" t="s">
        <v>84</v>
      </c>
      <c r="AY1452" s="18" t="s">
        <v>148</v>
      </c>
      <c r="BE1452" s="231">
        <f>IF(N1452="základní",J1452,0)</f>
        <v>0</v>
      </c>
      <c r="BF1452" s="231">
        <f>IF(N1452="snížená",J1452,0)</f>
        <v>0</v>
      </c>
      <c r="BG1452" s="231">
        <f>IF(N1452="zákl. přenesená",J1452,0)</f>
        <v>0</v>
      </c>
      <c r="BH1452" s="231">
        <f>IF(N1452="sníž. přenesená",J1452,0)</f>
        <v>0</v>
      </c>
      <c r="BI1452" s="231">
        <f>IF(N1452="nulová",J1452,0)</f>
        <v>0</v>
      </c>
      <c r="BJ1452" s="18" t="s">
        <v>82</v>
      </c>
      <c r="BK1452" s="231">
        <f>ROUND(I1452*H1452,2)</f>
        <v>0</v>
      </c>
      <c r="BL1452" s="18" t="s">
        <v>218</v>
      </c>
      <c r="BM1452" s="230" t="s">
        <v>1428</v>
      </c>
    </row>
    <row r="1453" s="2" customFormat="1" ht="6.96" customHeight="1">
      <c r="A1453" s="39"/>
      <c r="B1453" s="67"/>
      <c r="C1453" s="68"/>
      <c r="D1453" s="68"/>
      <c r="E1453" s="68"/>
      <c r="F1453" s="68"/>
      <c r="G1453" s="68"/>
      <c r="H1453" s="68"/>
      <c r="I1453" s="68"/>
      <c r="J1453" s="68"/>
      <c r="K1453" s="68"/>
      <c r="L1453" s="45"/>
      <c r="M1453" s="39"/>
      <c r="O1453" s="39"/>
      <c r="P1453" s="39"/>
      <c r="Q1453" s="39"/>
      <c r="R1453" s="39"/>
      <c r="S1453" s="39"/>
      <c r="T1453" s="39"/>
      <c r="U1453" s="39"/>
      <c r="V1453" s="39"/>
      <c r="W1453" s="39"/>
      <c r="X1453" s="39"/>
      <c r="Y1453" s="39"/>
      <c r="Z1453" s="39"/>
      <c r="AA1453" s="39"/>
      <c r="AB1453" s="39"/>
      <c r="AC1453" s="39"/>
      <c r="AD1453" s="39"/>
      <c r="AE1453" s="39"/>
    </row>
  </sheetData>
  <sheetProtection sheet="1" autoFilter="0" formatColumns="0" formatRows="0" objects="1" scenarios="1" spinCount="100000" saltValue="tJQ0kOjbbWkdjPy7CnfxPIwblzLUzdnZwVeCUp82G+QCgBk653GdjgnUMLe7UgjPZn+AwbaS9+p+tzrxjvvPfg==" hashValue="HjlDOMWa54ajMpwb1lGWj1hSYrAOvh32Y1IHSh9B0WEBnUK3BTo8a9FLYa5Wfie0hvQHP/M0JUjIqFMilmGBUg==" algorithmName="SHA-512" password="CC35"/>
  <autoFilter ref="C134:K1452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106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Oprava provozních objektů v obvodu OŘ OVA 2023 - Ostrava ADM Skladištní - vnitřní stavební úpravy 2. etapa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1429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17. 3. 2023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ROUND(J130,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ROUND((SUM(BE130:BE389)),  2)</f>
        <v>0</v>
      </c>
      <c r="G33" s="39"/>
      <c r="H33" s="39"/>
      <c r="I33" s="156">
        <v>0.20999999999999999</v>
      </c>
      <c r="J33" s="155">
        <f>ROUND(((SUM(BE130:BE389))*I33),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ROUND((SUM(BF130:BF389)),  2)</f>
        <v>0</v>
      </c>
      <c r="G34" s="39"/>
      <c r="H34" s="39"/>
      <c r="I34" s="156">
        <v>0.14999999999999999</v>
      </c>
      <c r="J34" s="155">
        <f>ROUND(((SUM(BF130:BF389))*I34),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ROUND((SUM(BG130:BG389)),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ROUND((SUM(BH130:BH389)),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ROUND((SUM(BI130:BI389)),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Oprava provozních objektů v obvodu OŘ OVA 2023 - Ostrava ADM Skladištní - vnitřní stavební úpravy 2.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1404 - SO 01 - Administrativní budova - E.2.1 - Stavební úpravy u dešťové kanalizace _ II.ETAPA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17. 3. 2023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110</v>
      </c>
      <c r="D94" s="177"/>
      <c r="E94" s="177"/>
      <c r="F94" s="177"/>
      <c r="G94" s="177"/>
      <c r="H94" s="177"/>
      <c r="I94" s="177"/>
      <c r="J94" s="178" t="s">
        <v>111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112</v>
      </c>
      <c r="D96" s="41"/>
      <c r="E96" s="41"/>
      <c r="F96" s="41"/>
      <c r="G96" s="41"/>
      <c r="H96" s="41"/>
      <c r="I96" s="41"/>
      <c r="J96" s="111">
        <f>J130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113</v>
      </c>
    </row>
    <row r="97" s="9" customFormat="1" ht="24.96" customHeight="1">
      <c r="A97" s="9"/>
      <c r="B97" s="180"/>
      <c r="C97" s="181"/>
      <c r="D97" s="182" t="s">
        <v>114</v>
      </c>
      <c r="E97" s="183"/>
      <c r="F97" s="183"/>
      <c r="G97" s="183"/>
      <c r="H97" s="183"/>
      <c r="I97" s="183"/>
      <c r="J97" s="184">
        <f>J131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1430</v>
      </c>
      <c r="E98" s="189"/>
      <c r="F98" s="189"/>
      <c r="G98" s="189"/>
      <c r="H98" s="189"/>
      <c r="I98" s="189"/>
      <c r="J98" s="190">
        <f>J132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115</v>
      </c>
      <c r="E99" s="189"/>
      <c r="F99" s="189"/>
      <c r="G99" s="189"/>
      <c r="H99" s="189"/>
      <c r="I99" s="189"/>
      <c r="J99" s="190">
        <f>J159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116</v>
      </c>
      <c r="E100" s="189"/>
      <c r="F100" s="189"/>
      <c r="G100" s="189"/>
      <c r="H100" s="189"/>
      <c r="I100" s="189"/>
      <c r="J100" s="190">
        <f>J177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117</v>
      </c>
      <c r="E101" s="189"/>
      <c r="F101" s="189"/>
      <c r="G101" s="189"/>
      <c r="H101" s="189"/>
      <c r="I101" s="189"/>
      <c r="J101" s="190">
        <f>J189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118</v>
      </c>
      <c r="E102" s="189"/>
      <c r="F102" s="189"/>
      <c r="G102" s="189"/>
      <c r="H102" s="189"/>
      <c r="I102" s="189"/>
      <c r="J102" s="190">
        <f>J228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119</v>
      </c>
      <c r="E103" s="189"/>
      <c r="F103" s="189"/>
      <c r="G103" s="189"/>
      <c r="H103" s="189"/>
      <c r="I103" s="189"/>
      <c r="J103" s="190">
        <f>J295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120</v>
      </c>
      <c r="E104" s="189"/>
      <c r="F104" s="189"/>
      <c r="G104" s="189"/>
      <c r="H104" s="189"/>
      <c r="I104" s="189"/>
      <c r="J104" s="190">
        <f>J306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121</v>
      </c>
      <c r="E105" s="183"/>
      <c r="F105" s="183"/>
      <c r="G105" s="183"/>
      <c r="H105" s="183"/>
      <c r="I105" s="183"/>
      <c r="J105" s="184">
        <f>J308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6"/>
      <c r="C106" s="187"/>
      <c r="D106" s="188" t="s">
        <v>122</v>
      </c>
      <c r="E106" s="189"/>
      <c r="F106" s="189"/>
      <c r="G106" s="189"/>
      <c r="H106" s="189"/>
      <c r="I106" s="189"/>
      <c r="J106" s="190">
        <f>J309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124</v>
      </c>
      <c r="E107" s="189"/>
      <c r="F107" s="189"/>
      <c r="G107" s="189"/>
      <c r="H107" s="189"/>
      <c r="I107" s="189"/>
      <c r="J107" s="190">
        <f>J339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128</v>
      </c>
      <c r="E108" s="189"/>
      <c r="F108" s="189"/>
      <c r="G108" s="189"/>
      <c r="H108" s="189"/>
      <c r="I108" s="189"/>
      <c r="J108" s="190">
        <f>J345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129</v>
      </c>
      <c r="E109" s="189"/>
      <c r="F109" s="189"/>
      <c r="G109" s="189"/>
      <c r="H109" s="189"/>
      <c r="I109" s="189"/>
      <c r="J109" s="190">
        <f>J362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132</v>
      </c>
      <c r="E110" s="189"/>
      <c r="F110" s="189"/>
      <c r="G110" s="189"/>
      <c r="H110" s="189"/>
      <c r="I110" s="189"/>
      <c r="J110" s="190">
        <f>J385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133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6.25" customHeight="1">
      <c r="A120" s="39"/>
      <c r="B120" s="40"/>
      <c r="C120" s="41"/>
      <c r="D120" s="41"/>
      <c r="E120" s="175" t="str">
        <f>E7</f>
        <v>Oprava provozních objektů v obvodu OŘ OVA 2023 - Ostrava ADM Skladištní - vnitřní stavební úpravy 2. etapa</v>
      </c>
      <c r="F120" s="33"/>
      <c r="G120" s="33"/>
      <c r="H120" s="33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107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30" customHeight="1">
      <c r="A122" s="39"/>
      <c r="B122" s="40"/>
      <c r="C122" s="41"/>
      <c r="D122" s="41"/>
      <c r="E122" s="77" t="str">
        <f>E9</f>
        <v>1404 - SO 01 - Administrativní budova - E.2.1 - Stavební úpravy u dešťové kanalizace _ II.ETAPA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20</v>
      </c>
      <c r="D124" s="41"/>
      <c r="E124" s="41"/>
      <c r="F124" s="28" t="str">
        <f>F12</f>
        <v xml:space="preserve"> </v>
      </c>
      <c r="G124" s="41"/>
      <c r="H124" s="41"/>
      <c r="I124" s="33" t="s">
        <v>22</v>
      </c>
      <c r="J124" s="80" t="str">
        <f>IF(J12="","",J12)</f>
        <v>17. 3. 2023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24</v>
      </c>
      <c r="D126" s="41"/>
      <c r="E126" s="41"/>
      <c r="F126" s="28" t="str">
        <f>E15</f>
        <v xml:space="preserve"> </v>
      </c>
      <c r="G126" s="41"/>
      <c r="H126" s="41"/>
      <c r="I126" s="33" t="s">
        <v>29</v>
      </c>
      <c r="J126" s="37" t="str">
        <f>E21</f>
        <v xml:space="preserve"> 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27</v>
      </c>
      <c r="D127" s="41"/>
      <c r="E127" s="41"/>
      <c r="F127" s="28" t="str">
        <f>IF(E18="","",E18)</f>
        <v>Vyplň údaj</v>
      </c>
      <c r="G127" s="41"/>
      <c r="H127" s="41"/>
      <c r="I127" s="33" t="s">
        <v>31</v>
      </c>
      <c r="J127" s="37" t="str">
        <f>E24</f>
        <v xml:space="preserve"> 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192"/>
      <c r="B129" s="193"/>
      <c r="C129" s="194" t="s">
        <v>134</v>
      </c>
      <c r="D129" s="195" t="s">
        <v>59</v>
      </c>
      <c r="E129" s="195" t="s">
        <v>55</v>
      </c>
      <c r="F129" s="195" t="s">
        <v>56</v>
      </c>
      <c r="G129" s="195" t="s">
        <v>135</v>
      </c>
      <c r="H129" s="195" t="s">
        <v>136</v>
      </c>
      <c r="I129" s="195" t="s">
        <v>137</v>
      </c>
      <c r="J129" s="195" t="s">
        <v>111</v>
      </c>
      <c r="K129" s="196" t="s">
        <v>138</v>
      </c>
      <c r="L129" s="197"/>
      <c r="M129" s="101" t="s">
        <v>1</v>
      </c>
      <c r="N129" s="102" t="s">
        <v>38</v>
      </c>
      <c r="O129" s="102" t="s">
        <v>139</v>
      </c>
      <c r="P129" s="102" t="s">
        <v>140</v>
      </c>
      <c r="Q129" s="102" t="s">
        <v>141</v>
      </c>
      <c r="R129" s="102" t="s">
        <v>142</v>
      </c>
      <c r="S129" s="102" t="s">
        <v>143</v>
      </c>
      <c r="T129" s="103" t="s">
        <v>144</v>
      </c>
      <c r="U129" s="192"/>
      <c r="V129" s="192"/>
      <c r="W129" s="192"/>
      <c r="X129" s="192"/>
      <c r="Y129" s="192"/>
      <c r="Z129" s="192"/>
      <c r="AA129" s="192"/>
      <c r="AB129" s="192"/>
      <c r="AC129" s="192"/>
      <c r="AD129" s="192"/>
      <c r="AE129" s="192"/>
    </row>
    <row r="130" s="2" customFormat="1" ht="22.8" customHeight="1">
      <c r="A130" s="39"/>
      <c r="B130" s="40"/>
      <c r="C130" s="108" t="s">
        <v>145</v>
      </c>
      <c r="D130" s="41"/>
      <c r="E130" s="41"/>
      <c r="F130" s="41"/>
      <c r="G130" s="41"/>
      <c r="H130" s="41"/>
      <c r="I130" s="41"/>
      <c r="J130" s="198">
        <f>BK130</f>
        <v>0</v>
      </c>
      <c r="K130" s="41"/>
      <c r="L130" s="45"/>
      <c r="M130" s="104"/>
      <c r="N130" s="199"/>
      <c r="O130" s="105"/>
      <c r="P130" s="200">
        <f>P131+P308</f>
        <v>0</v>
      </c>
      <c r="Q130" s="105"/>
      <c r="R130" s="200">
        <f>R131+R308</f>
        <v>21.187564152555904</v>
      </c>
      <c r="S130" s="105"/>
      <c r="T130" s="201">
        <f>T131+T308</f>
        <v>20.529844000000001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73</v>
      </c>
      <c r="AU130" s="18" t="s">
        <v>113</v>
      </c>
      <c r="BK130" s="202">
        <f>BK131+BK308</f>
        <v>0</v>
      </c>
    </row>
    <row r="131" s="12" customFormat="1" ht="25.92" customHeight="1">
      <c r="A131" s="12"/>
      <c r="B131" s="203"/>
      <c r="C131" s="204"/>
      <c r="D131" s="205" t="s">
        <v>73</v>
      </c>
      <c r="E131" s="206" t="s">
        <v>146</v>
      </c>
      <c r="F131" s="206" t="s">
        <v>147</v>
      </c>
      <c r="G131" s="204"/>
      <c r="H131" s="204"/>
      <c r="I131" s="207"/>
      <c r="J131" s="208">
        <f>BK131</f>
        <v>0</v>
      </c>
      <c r="K131" s="204"/>
      <c r="L131" s="209"/>
      <c r="M131" s="210"/>
      <c r="N131" s="211"/>
      <c r="O131" s="211"/>
      <c r="P131" s="212">
        <f>P132+P159+P177+P189+P228+P295+P306</f>
        <v>0</v>
      </c>
      <c r="Q131" s="211"/>
      <c r="R131" s="212">
        <f>R132+R159+R177+R189+R228+R295+R306</f>
        <v>20.776904736555903</v>
      </c>
      <c r="S131" s="211"/>
      <c r="T131" s="213">
        <f>T132+T159+T177+T189+T228+T295+T306</f>
        <v>20.421694000000002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4" t="s">
        <v>82</v>
      </c>
      <c r="AT131" s="215" t="s">
        <v>73</v>
      </c>
      <c r="AU131" s="215" t="s">
        <v>74</v>
      </c>
      <c r="AY131" s="214" t="s">
        <v>148</v>
      </c>
      <c r="BK131" s="216">
        <f>BK132+BK159+BK177+BK189+BK228+BK295+BK306</f>
        <v>0</v>
      </c>
    </row>
    <row r="132" s="12" customFormat="1" ht="22.8" customHeight="1">
      <c r="A132" s="12"/>
      <c r="B132" s="203"/>
      <c r="C132" s="204"/>
      <c r="D132" s="205" t="s">
        <v>73</v>
      </c>
      <c r="E132" s="217" t="s">
        <v>82</v>
      </c>
      <c r="F132" s="217" t="s">
        <v>1431</v>
      </c>
      <c r="G132" s="204"/>
      <c r="H132" s="204"/>
      <c r="I132" s="207"/>
      <c r="J132" s="218">
        <f>BK132</f>
        <v>0</v>
      </c>
      <c r="K132" s="204"/>
      <c r="L132" s="209"/>
      <c r="M132" s="210"/>
      <c r="N132" s="211"/>
      <c r="O132" s="211"/>
      <c r="P132" s="212">
        <f>SUM(P133:P158)</f>
        <v>0</v>
      </c>
      <c r="Q132" s="211"/>
      <c r="R132" s="212">
        <f>SUM(R133:R158)</f>
        <v>2.02</v>
      </c>
      <c r="S132" s="211"/>
      <c r="T132" s="213">
        <f>SUM(T133:T158)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4" t="s">
        <v>82</v>
      </c>
      <c r="AT132" s="215" t="s">
        <v>73</v>
      </c>
      <c r="AU132" s="215" t="s">
        <v>82</v>
      </c>
      <c r="AY132" s="214" t="s">
        <v>148</v>
      </c>
      <c r="BK132" s="216">
        <f>SUM(BK133:BK158)</f>
        <v>0</v>
      </c>
    </row>
    <row r="133" s="2" customFormat="1" ht="24.15" customHeight="1">
      <c r="A133" s="39"/>
      <c r="B133" s="40"/>
      <c r="C133" s="219" t="s">
        <v>82</v>
      </c>
      <c r="D133" s="219" t="s">
        <v>151</v>
      </c>
      <c r="E133" s="220" t="s">
        <v>1432</v>
      </c>
      <c r="F133" s="221" t="s">
        <v>1433</v>
      </c>
      <c r="G133" s="222" t="s">
        <v>168</v>
      </c>
      <c r="H133" s="223">
        <v>0.625</v>
      </c>
      <c r="I133" s="224"/>
      <c r="J133" s="225">
        <f>ROUND(I133*H133,2)</f>
        <v>0</v>
      </c>
      <c r="K133" s="221" t="s">
        <v>33</v>
      </c>
      <c r="L133" s="45"/>
      <c r="M133" s="226" t="s">
        <v>1</v>
      </c>
      <c r="N133" s="227" t="s">
        <v>39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155</v>
      </c>
      <c r="AT133" s="230" t="s">
        <v>151</v>
      </c>
      <c r="AU133" s="230" t="s">
        <v>84</v>
      </c>
      <c r="AY133" s="18" t="s">
        <v>148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82</v>
      </c>
      <c r="BK133" s="231">
        <f>ROUND(I133*H133,2)</f>
        <v>0</v>
      </c>
      <c r="BL133" s="18" t="s">
        <v>155</v>
      </c>
      <c r="BM133" s="230" t="s">
        <v>84</v>
      </c>
    </row>
    <row r="134" s="2" customFormat="1" ht="24.15" customHeight="1">
      <c r="A134" s="39"/>
      <c r="B134" s="40"/>
      <c r="C134" s="219" t="s">
        <v>84</v>
      </c>
      <c r="D134" s="219" t="s">
        <v>151</v>
      </c>
      <c r="E134" s="220" t="s">
        <v>1434</v>
      </c>
      <c r="F134" s="221" t="s">
        <v>1435</v>
      </c>
      <c r="G134" s="222" t="s">
        <v>168</v>
      </c>
      <c r="H134" s="223">
        <v>2</v>
      </c>
      <c r="I134" s="224"/>
      <c r="J134" s="225">
        <f>ROUND(I134*H134,2)</f>
        <v>0</v>
      </c>
      <c r="K134" s="221" t="s">
        <v>33</v>
      </c>
      <c r="L134" s="45"/>
      <c r="M134" s="226" t="s">
        <v>1</v>
      </c>
      <c r="N134" s="227" t="s">
        <v>39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155</v>
      </c>
      <c r="AT134" s="230" t="s">
        <v>151</v>
      </c>
      <c r="AU134" s="230" t="s">
        <v>84</v>
      </c>
      <c r="AY134" s="18" t="s">
        <v>148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82</v>
      </c>
      <c r="BK134" s="231">
        <f>ROUND(I134*H134,2)</f>
        <v>0</v>
      </c>
      <c r="BL134" s="18" t="s">
        <v>155</v>
      </c>
      <c r="BM134" s="230" t="s">
        <v>155</v>
      </c>
    </row>
    <row r="135" s="13" customFormat="1">
      <c r="A135" s="13"/>
      <c r="B135" s="232"/>
      <c r="C135" s="233"/>
      <c r="D135" s="234" t="s">
        <v>156</v>
      </c>
      <c r="E135" s="235" t="s">
        <v>1</v>
      </c>
      <c r="F135" s="236" t="s">
        <v>1436</v>
      </c>
      <c r="G135" s="233"/>
      <c r="H135" s="235" t="s">
        <v>1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156</v>
      </c>
      <c r="AU135" s="242" t="s">
        <v>84</v>
      </c>
      <c r="AV135" s="13" t="s">
        <v>82</v>
      </c>
      <c r="AW135" s="13" t="s">
        <v>30</v>
      </c>
      <c r="AX135" s="13" t="s">
        <v>74</v>
      </c>
      <c r="AY135" s="242" t="s">
        <v>148</v>
      </c>
    </row>
    <row r="136" s="14" customFormat="1">
      <c r="A136" s="14"/>
      <c r="B136" s="243"/>
      <c r="C136" s="244"/>
      <c r="D136" s="234" t="s">
        <v>156</v>
      </c>
      <c r="E136" s="245" t="s">
        <v>1</v>
      </c>
      <c r="F136" s="246" t="s">
        <v>1437</v>
      </c>
      <c r="G136" s="244"/>
      <c r="H136" s="247">
        <v>2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156</v>
      </c>
      <c r="AU136" s="253" t="s">
        <v>84</v>
      </c>
      <c r="AV136" s="14" t="s">
        <v>84</v>
      </c>
      <c r="AW136" s="14" t="s">
        <v>30</v>
      </c>
      <c r="AX136" s="14" t="s">
        <v>74</v>
      </c>
      <c r="AY136" s="253" t="s">
        <v>148</v>
      </c>
    </row>
    <row r="137" s="15" customFormat="1">
      <c r="A137" s="15"/>
      <c r="B137" s="254"/>
      <c r="C137" s="255"/>
      <c r="D137" s="234" t="s">
        <v>156</v>
      </c>
      <c r="E137" s="256" t="s">
        <v>1</v>
      </c>
      <c r="F137" s="257" t="s">
        <v>162</v>
      </c>
      <c r="G137" s="255"/>
      <c r="H137" s="258">
        <v>2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4" t="s">
        <v>156</v>
      </c>
      <c r="AU137" s="264" t="s">
        <v>84</v>
      </c>
      <c r="AV137" s="15" t="s">
        <v>155</v>
      </c>
      <c r="AW137" s="15" t="s">
        <v>30</v>
      </c>
      <c r="AX137" s="15" t="s">
        <v>82</v>
      </c>
      <c r="AY137" s="264" t="s">
        <v>148</v>
      </c>
    </row>
    <row r="138" s="2" customFormat="1" ht="37.8" customHeight="1">
      <c r="A138" s="39"/>
      <c r="B138" s="40"/>
      <c r="C138" s="219" t="s">
        <v>149</v>
      </c>
      <c r="D138" s="219" t="s">
        <v>151</v>
      </c>
      <c r="E138" s="220" t="s">
        <v>1438</v>
      </c>
      <c r="F138" s="221" t="s">
        <v>1439</v>
      </c>
      <c r="G138" s="222" t="s">
        <v>168</v>
      </c>
      <c r="H138" s="223">
        <v>2</v>
      </c>
      <c r="I138" s="224"/>
      <c r="J138" s="225">
        <f>ROUND(I138*H138,2)</f>
        <v>0</v>
      </c>
      <c r="K138" s="221" t="s">
        <v>33</v>
      </c>
      <c r="L138" s="45"/>
      <c r="M138" s="226" t="s">
        <v>1</v>
      </c>
      <c r="N138" s="227" t="s">
        <v>39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155</v>
      </c>
      <c r="AT138" s="230" t="s">
        <v>151</v>
      </c>
      <c r="AU138" s="230" t="s">
        <v>84</v>
      </c>
      <c r="AY138" s="18" t="s">
        <v>148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82</v>
      </c>
      <c r="BK138" s="231">
        <f>ROUND(I138*H138,2)</f>
        <v>0</v>
      </c>
      <c r="BL138" s="18" t="s">
        <v>155</v>
      </c>
      <c r="BM138" s="230" t="s">
        <v>169</v>
      </c>
    </row>
    <row r="139" s="14" customFormat="1">
      <c r="A139" s="14"/>
      <c r="B139" s="243"/>
      <c r="C139" s="244"/>
      <c r="D139" s="234" t="s">
        <v>156</v>
      </c>
      <c r="E139" s="245" t="s">
        <v>1</v>
      </c>
      <c r="F139" s="246" t="s">
        <v>1440</v>
      </c>
      <c r="G139" s="244"/>
      <c r="H139" s="247">
        <v>2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156</v>
      </c>
      <c r="AU139" s="253" t="s">
        <v>84</v>
      </c>
      <c r="AV139" s="14" t="s">
        <v>84</v>
      </c>
      <c r="AW139" s="14" t="s">
        <v>30</v>
      </c>
      <c r="AX139" s="14" t="s">
        <v>74</v>
      </c>
      <c r="AY139" s="253" t="s">
        <v>148</v>
      </c>
    </row>
    <row r="140" s="15" customFormat="1">
      <c r="A140" s="15"/>
      <c r="B140" s="254"/>
      <c r="C140" s="255"/>
      <c r="D140" s="234" t="s">
        <v>156</v>
      </c>
      <c r="E140" s="256" t="s">
        <v>1</v>
      </c>
      <c r="F140" s="257" t="s">
        <v>162</v>
      </c>
      <c r="G140" s="255"/>
      <c r="H140" s="258">
        <v>2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4" t="s">
        <v>156</v>
      </c>
      <c r="AU140" s="264" t="s">
        <v>84</v>
      </c>
      <c r="AV140" s="15" t="s">
        <v>155</v>
      </c>
      <c r="AW140" s="15" t="s">
        <v>30</v>
      </c>
      <c r="AX140" s="15" t="s">
        <v>82</v>
      </c>
      <c r="AY140" s="264" t="s">
        <v>148</v>
      </c>
    </row>
    <row r="141" s="2" customFormat="1" ht="37.8" customHeight="1">
      <c r="A141" s="39"/>
      <c r="B141" s="40"/>
      <c r="C141" s="219" t="s">
        <v>155</v>
      </c>
      <c r="D141" s="219" t="s">
        <v>151</v>
      </c>
      <c r="E141" s="220" t="s">
        <v>1441</v>
      </c>
      <c r="F141" s="221" t="s">
        <v>1442</v>
      </c>
      <c r="G141" s="222" t="s">
        <v>168</v>
      </c>
      <c r="H141" s="223">
        <v>18</v>
      </c>
      <c r="I141" s="224"/>
      <c r="J141" s="225">
        <f>ROUND(I141*H141,2)</f>
        <v>0</v>
      </c>
      <c r="K141" s="221" t="s">
        <v>33</v>
      </c>
      <c r="L141" s="45"/>
      <c r="M141" s="226" t="s">
        <v>1</v>
      </c>
      <c r="N141" s="227" t="s">
        <v>39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155</v>
      </c>
      <c r="AT141" s="230" t="s">
        <v>151</v>
      </c>
      <c r="AU141" s="230" t="s">
        <v>84</v>
      </c>
      <c r="AY141" s="18" t="s">
        <v>148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82</v>
      </c>
      <c r="BK141" s="231">
        <f>ROUND(I141*H141,2)</f>
        <v>0</v>
      </c>
      <c r="BL141" s="18" t="s">
        <v>155</v>
      </c>
      <c r="BM141" s="230" t="s">
        <v>174</v>
      </c>
    </row>
    <row r="142" s="14" customFormat="1">
      <c r="A142" s="14"/>
      <c r="B142" s="243"/>
      <c r="C142" s="244"/>
      <c r="D142" s="234" t="s">
        <v>156</v>
      </c>
      <c r="E142" s="245" t="s">
        <v>1</v>
      </c>
      <c r="F142" s="246" t="s">
        <v>1443</v>
      </c>
      <c r="G142" s="244"/>
      <c r="H142" s="247">
        <v>18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156</v>
      </c>
      <c r="AU142" s="253" t="s">
        <v>84</v>
      </c>
      <c r="AV142" s="14" t="s">
        <v>84</v>
      </c>
      <c r="AW142" s="14" t="s">
        <v>30</v>
      </c>
      <c r="AX142" s="14" t="s">
        <v>74</v>
      </c>
      <c r="AY142" s="253" t="s">
        <v>148</v>
      </c>
    </row>
    <row r="143" s="15" customFormat="1">
      <c r="A143" s="15"/>
      <c r="B143" s="254"/>
      <c r="C143" s="255"/>
      <c r="D143" s="234" t="s">
        <v>156</v>
      </c>
      <c r="E143" s="256" t="s">
        <v>1</v>
      </c>
      <c r="F143" s="257" t="s">
        <v>162</v>
      </c>
      <c r="G143" s="255"/>
      <c r="H143" s="258">
        <v>18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4" t="s">
        <v>156</v>
      </c>
      <c r="AU143" s="264" t="s">
        <v>84</v>
      </c>
      <c r="AV143" s="15" t="s">
        <v>155</v>
      </c>
      <c r="AW143" s="15" t="s">
        <v>30</v>
      </c>
      <c r="AX143" s="15" t="s">
        <v>82</v>
      </c>
      <c r="AY143" s="264" t="s">
        <v>148</v>
      </c>
    </row>
    <row r="144" s="2" customFormat="1" ht="37.8" customHeight="1">
      <c r="A144" s="39"/>
      <c r="B144" s="40"/>
      <c r="C144" s="219" t="s">
        <v>182</v>
      </c>
      <c r="D144" s="219" t="s">
        <v>151</v>
      </c>
      <c r="E144" s="220" t="s">
        <v>1444</v>
      </c>
      <c r="F144" s="221" t="s">
        <v>1445</v>
      </c>
      <c r="G144" s="222" t="s">
        <v>168</v>
      </c>
      <c r="H144" s="223">
        <v>2</v>
      </c>
      <c r="I144" s="224"/>
      <c r="J144" s="225">
        <f>ROUND(I144*H144,2)</f>
        <v>0</v>
      </c>
      <c r="K144" s="221" t="s">
        <v>33</v>
      </c>
      <c r="L144" s="45"/>
      <c r="M144" s="226" t="s">
        <v>1</v>
      </c>
      <c r="N144" s="227" t="s">
        <v>39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155</v>
      </c>
      <c r="AT144" s="230" t="s">
        <v>151</v>
      </c>
      <c r="AU144" s="230" t="s">
        <v>84</v>
      </c>
      <c r="AY144" s="18" t="s">
        <v>148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82</v>
      </c>
      <c r="BK144" s="231">
        <f>ROUND(I144*H144,2)</f>
        <v>0</v>
      </c>
      <c r="BL144" s="18" t="s">
        <v>155</v>
      </c>
      <c r="BM144" s="230" t="s">
        <v>186</v>
      </c>
    </row>
    <row r="145" s="13" customFormat="1">
      <c r="A145" s="13"/>
      <c r="B145" s="232"/>
      <c r="C145" s="233"/>
      <c r="D145" s="234" t="s">
        <v>156</v>
      </c>
      <c r="E145" s="235" t="s">
        <v>1</v>
      </c>
      <c r="F145" s="236" t="s">
        <v>1446</v>
      </c>
      <c r="G145" s="233"/>
      <c r="H145" s="235" t="s">
        <v>1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156</v>
      </c>
      <c r="AU145" s="242" t="s">
        <v>84</v>
      </c>
      <c r="AV145" s="13" t="s">
        <v>82</v>
      </c>
      <c r="AW145" s="13" t="s">
        <v>30</v>
      </c>
      <c r="AX145" s="13" t="s">
        <v>74</v>
      </c>
      <c r="AY145" s="242" t="s">
        <v>148</v>
      </c>
    </row>
    <row r="146" s="14" customFormat="1">
      <c r="A146" s="14"/>
      <c r="B146" s="243"/>
      <c r="C146" s="244"/>
      <c r="D146" s="234" t="s">
        <v>156</v>
      </c>
      <c r="E146" s="245" t="s">
        <v>1</v>
      </c>
      <c r="F146" s="246" t="s">
        <v>1447</v>
      </c>
      <c r="G146" s="244"/>
      <c r="H146" s="247">
        <v>2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156</v>
      </c>
      <c r="AU146" s="253" t="s">
        <v>84</v>
      </c>
      <c r="AV146" s="14" t="s">
        <v>84</v>
      </c>
      <c r="AW146" s="14" t="s">
        <v>30</v>
      </c>
      <c r="AX146" s="14" t="s">
        <v>74</v>
      </c>
      <c r="AY146" s="253" t="s">
        <v>148</v>
      </c>
    </row>
    <row r="147" s="15" customFormat="1">
      <c r="A147" s="15"/>
      <c r="B147" s="254"/>
      <c r="C147" s="255"/>
      <c r="D147" s="234" t="s">
        <v>156</v>
      </c>
      <c r="E147" s="256" t="s">
        <v>1</v>
      </c>
      <c r="F147" s="257" t="s">
        <v>162</v>
      </c>
      <c r="G147" s="255"/>
      <c r="H147" s="258">
        <v>2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4" t="s">
        <v>156</v>
      </c>
      <c r="AU147" s="264" t="s">
        <v>84</v>
      </c>
      <c r="AV147" s="15" t="s">
        <v>155</v>
      </c>
      <c r="AW147" s="15" t="s">
        <v>30</v>
      </c>
      <c r="AX147" s="15" t="s">
        <v>82</v>
      </c>
      <c r="AY147" s="264" t="s">
        <v>148</v>
      </c>
    </row>
    <row r="148" s="2" customFormat="1" ht="24.15" customHeight="1">
      <c r="A148" s="39"/>
      <c r="B148" s="40"/>
      <c r="C148" s="219" t="s">
        <v>169</v>
      </c>
      <c r="D148" s="219" t="s">
        <v>151</v>
      </c>
      <c r="E148" s="220" t="s">
        <v>1448</v>
      </c>
      <c r="F148" s="221" t="s">
        <v>1449</v>
      </c>
      <c r="G148" s="222" t="s">
        <v>168</v>
      </c>
      <c r="H148" s="223">
        <v>2</v>
      </c>
      <c r="I148" s="224"/>
      <c r="J148" s="225">
        <f>ROUND(I148*H148,2)</f>
        <v>0</v>
      </c>
      <c r="K148" s="221" t="s">
        <v>33</v>
      </c>
      <c r="L148" s="45"/>
      <c r="M148" s="226" t="s">
        <v>1</v>
      </c>
      <c r="N148" s="227" t="s">
        <v>39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155</v>
      </c>
      <c r="AT148" s="230" t="s">
        <v>151</v>
      </c>
      <c r="AU148" s="230" t="s">
        <v>84</v>
      </c>
      <c r="AY148" s="18" t="s">
        <v>148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82</v>
      </c>
      <c r="BK148" s="231">
        <f>ROUND(I148*H148,2)</f>
        <v>0</v>
      </c>
      <c r="BL148" s="18" t="s">
        <v>155</v>
      </c>
      <c r="BM148" s="230" t="s">
        <v>193</v>
      </c>
    </row>
    <row r="149" s="2" customFormat="1" ht="49.05" customHeight="1">
      <c r="A149" s="39"/>
      <c r="B149" s="40"/>
      <c r="C149" s="219" t="s">
        <v>198</v>
      </c>
      <c r="D149" s="219" t="s">
        <v>151</v>
      </c>
      <c r="E149" s="220" t="s">
        <v>1450</v>
      </c>
      <c r="F149" s="221" t="s">
        <v>1451</v>
      </c>
      <c r="G149" s="222" t="s">
        <v>173</v>
      </c>
      <c r="H149" s="223">
        <v>4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39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155</v>
      </c>
      <c r="AT149" s="230" t="s">
        <v>151</v>
      </c>
      <c r="AU149" s="230" t="s">
        <v>84</v>
      </c>
      <c r="AY149" s="18" t="s">
        <v>148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82</v>
      </c>
      <c r="BK149" s="231">
        <f>ROUND(I149*H149,2)</f>
        <v>0</v>
      </c>
      <c r="BL149" s="18" t="s">
        <v>155</v>
      </c>
      <c r="BM149" s="230" t="s">
        <v>207</v>
      </c>
    </row>
    <row r="150" s="14" customFormat="1">
      <c r="A150" s="14"/>
      <c r="B150" s="243"/>
      <c r="C150" s="244"/>
      <c r="D150" s="234" t="s">
        <v>156</v>
      </c>
      <c r="E150" s="245" t="s">
        <v>1</v>
      </c>
      <c r="F150" s="246" t="s">
        <v>1452</v>
      </c>
      <c r="G150" s="244"/>
      <c r="H150" s="247">
        <v>4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156</v>
      </c>
      <c r="AU150" s="253" t="s">
        <v>84</v>
      </c>
      <c r="AV150" s="14" t="s">
        <v>84</v>
      </c>
      <c r="AW150" s="14" t="s">
        <v>30</v>
      </c>
      <c r="AX150" s="14" t="s">
        <v>74</v>
      </c>
      <c r="AY150" s="253" t="s">
        <v>148</v>
      </c>
    </row>
    <row r="151" s="15" customFormat="1">
      <c r="A151" s="15"/>
      <c r="B151" s="254"/>
      <c r="C151" s="255"/>
      <c r="D151" s="234" t="s">
        <v>156</v>
      </c>
      <c r="E151" s="256" t="s">
        <v>1</v>
      </c>
      <c r="F151" s="257" t="s">
        <v>162</v>
      </c>
      <c r="G151" s="255"/>
      <c r="H151" s="258">
        <v>4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4" t="s">
        <v>156</v>
      </c>
      <c r="AU151" s="264" t="s">
        <v>84</v>
      </c>
      <c r="AV151" s="15" t="s">
        <v>155</v>
      </c>
      <c r="AW151" s="15" t="s">
        <v>30</v>
      </c>
      <c r="AX151" s="15" t="s">
        <v>82</v>
      </c>
      <c r="AY151" s="264" t="s">
        <v>148</v>
      </c>
    </row>
    <row r="152" s="2" customFormat="1" ht="24.15" customHeight="1">
      <c r="A152" s="39"/>
      <c r="B152" s="40"/>
      <c r="C152" s="219" t="s">
        <v>174</v>
      </c>
      <c r="D152" s="219" t="s">
        <v>151</v>
      </c>
      <c r="E152" s="220" t="s">
        <v>1453</v>
      </c>
      <c r="F152" s="221" t="s">
        <v>1454</v>
      </c>
      <c r="G152" s="222" t="s">
        <v>168</v>
      </c>
      <c r="H152" s="223">
        <v>1</v>
      </c>
      <c r="I152" s="224"/>
      <c r="J152" s="225">
        <f>ROUND(I152*H152,2)</f>
        <v>0</v>
      </c>
      <c r="K152" s="221" t="s">
        <v>33</v>
      </c>
      <c r="L152" s="45"/>
      <c r="M152" s="226" t="s">
        <v>1</v>
      </c>
      <c r="N152" s="227" t="s">
        <v>39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155</v>
      </c>
      <c r="AT152" s="230" t="s">
        <v>151</v>
      </c>
      <c r="AU152" s="230" t="s">
        <v>84</v>
      </c>
      <c r="AY152" s="18" t="s">
        <v>148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82</v>
      </c>
      <c r="BK152" s="231">
        <f>ROUND(I152*H152,2)</f>
        <v>0</v>
      </c>
      <c r="BL152" s="18" t="s">
        <v>155</v>
      </c>
      <c r="BM152" s="230" t="s">
        <v>218</v>
      </c>
    </row>
    <row r="153" s="13" customFormat="1">
      <c r="A153" s="13"/>
      <c r="B153" s="232"/>
      <c r="C153" s="233"/>
      <c r="D153" s="234" t="s">
        <v>156</v>
      </c>
      <c r="E153" s="235" t="s">
        <v>1</v>
      </c>
      <c r="F153" s="236" t="s">
        <v>1455</v>
      </c>
      <c r="G153" s="233"/>
      <c r="H153" s="235" t="s">
        <v>1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156</v>
      </c>
      <c r="AU153" s="242" t="s">
        <v>84</v>
      </c>
      <c r="AV153" s="13" t="s">
        <v>82</v>
      </c>
      <c r="AW153" s="13" t="s">
        <v>30</v>
      </c>
      <c r="AX153" s="13" t="s">
        <v>74</v>
      </c>
      <c r="AY153" s="242" t="s">
        <v>148</v>
      </c>
    </row>
    <row r="154" s="14" customFormat="1">
      <c r="A154" s="14"/>
      <c r="B154" s="243"/>
      <c r="C154" s="244"/>
      <c r="D154" s="234" t="s">
        <v>156</v>
      </c>
      <c r="E154" s="245" t="s">
        <v>1</v>
      </c>
      <c r="F154" s="246" t="s">
        <v>1456</v>
      </c>
      <c r="G154" s="244"/>
      <c r="H154" s="247">
        <v>1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3" t="s">
        <v>156</v>
      </c>
      <c r="AU154" s="253" t="s">
        <v>84</v>
      </c>
      <c r="AV154" s="14" t="s">
        <v>84</v>
      </c>
      <c r="AW154" s="14" t="s">
        <v>30</v>
      </c>
      <c r="AX154" s="14" t="s">
        <v>74</v>
      </c>
      <c r="AY154" s="253" t="s">
        <v>148</v>
      </c>
    </row>
    <row r="155" s="15" customFormat="1">
      <c r="A155" s="15"/>
      <c r="B155" s="254"/>
      <c r="C155" s="255"/>
      <c r="D155" s="234" t="s">
        <v>156</v>
      </c>
      <c r="E155" s="256" t="s">
        <v>1</v>
      </c>
      <c r="F155" s="257" t="s">
        <v>162</v>
      </c>
      <c r="G155" s="255"/>
      <c r="H155" s="258">
        <v>1</v>
      </c>
      <c r="I155" s="259"/>
      <c r="J155" s="255"/>
      <c r="K155" s="255"/>
      <c r="L155" s="260"/>
      <c r="M155" s="261"/>
      <c r="N155" s="262"/>
      <c r="O155" s="262"/>
      <c r="P155" s="262"/>
      <c r="Q155" s="262"/>
      <c r="R155" s="262"/>
      <c r="S155" s="262"/>
      <c r="T155" s="263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4" t="s">
        <v>156</v>
      </c>
      <c r="AU155" s="264" t="s">
        <v>84</v>
      </c>
      <c r="AV155" s="15" t="s">
        <v>155</v>
      </c>
      <c r="AW155" s="15" t="s">
        <v>30</v>
      </c>
      <c r="AX155" s="15" t="s">
        <v>82</v>
      </c>
      <c r="AY155" s="264" t="s">
        <v>148</v>
      </c>
    </row>
    <row r="156" s="2" customFormat="1" ht="16.5" customHeight="1">
      <c r="A156" s="39"/>
      <c r="B156" s="40"/>
      <c r="C156" s="276" t="s">
        <v>202</v>
      </c>
      <c r="D156" s="276" t="s">
        <v>183</v>
      </c>
      <c r="E156" s="277" t="s">
        <v>1457</v>
      </c>
      <c r="F156" s="278" t="s">
        <v>1458</v>
      </c>
      <c r="G156" s="279" t="s">
        <v>173</v>
      </c>
      <c r="H156" s="280">
        <v>2.02</v>
      </c>
      <c r="I156" s="281"/>
      <c r="J156" s="282">
        <f>ROUND(I156*H156,2)</f>
        <v>0</v>
      </c>
      <c r="K156" s="278" t="s">
        <v>33</v>
      </c>
      <c r="L156" s="283"/>
      <c r="M156" s="284" t="s">
        <v>1</v>
      </c>
      <c r="N156" s="285" t="s">
        <v>39</v>
      </c>
      <c r="O156" s="92"/>
      <c r="P156" s="228">
        <f>O156*H156</f>
        <v>0</v>
      </c>
      <c r="Q156" s="228">
        <v>1</v>
      </c>
      <c r="R156" s="228">
        <f>Q156*H156</f>
        <v>2.02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174</v>
      </c>
      <c r="AT156" s="230" t="s">
        <v>183</v>
      </c>
      <c r="AU156" s="230" t="s">
        <v>84</v>
      </c>
      <c r="AY156" s="18" t="s">
        <v>148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82</v>
      </c>
      <c r="BK156" s="231">
        <f>ROUND(I156*H156,2)</f>
        <v>0</v>
      </c>
      <c r="BL156" s="18" t="s">
        <v>155</v>
      </c>
      <c r="BM156" s="230" t="s">
        <v>224</v>
      </c>
    </row>
    <row r="157" s="14" customFormat="1">
      <c r="A157" s="14"/>
      <c r="B157" s="243"/>
      <c r="C157" s="244"/>
      <c r="D157" s="234" t="s">
        <v>156</v>
      </c>
      <c r="E157" s="245" t="s">
        <v>1</v>
      </c>
      <c r="F157" s="246" t="s">
        <v>1459</v>
      </c>
      <c r="G157" s="244"/>
      <c r="H157" s="247">
        <v>2.02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156</v>
      </c>
      <c r="AU157" s="253" t="s">
        <v>84</v>
      </c>
      <c r="AV157" s="14" t="s">
        <v>84</v>
      </c>
      <c r="AW157" s="14" t="s">
        <v>30</v>
      </c>
      <c r="AX157" s="14" t="s">
        <v>74</v>
      </c>
      <c r="AY157" s="253" t="s">
        <v>148</v>
      </c>
    </row>
    <row r="158" s="15" customFormat="1">
      <c r="A158" s="15"/>
      <c r="B158" s="254"/>
      <c r="C158" s="255"/>
      <c r="D158" s="234" t="s">
        <v>156</v>
      </c>
      <c r="E158" s="256" t="s">
        <v>1</v>
      </c>
      <c r="F158" s="257" t="s">
        <v>162</v>
      </c>
      <c r="G158" s="255"/>
      <c r="H158" s="258">
        <v>2.02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4" t="s">
        <v>156</v>
      </c>
      <c r="AU158" s="264" t="s">
        <v>84</v>
      </c>
      <c r="AV158" s="15" t="s">
        <v>155</v>
      </c>
      <c r="AW158" s="15" t="s">
        <v>30</v>
      </c>
      <c r="AX158" s="15" t="s">
        <v>82</v>
      </c>
      <c r="AY158" s="264" t="s">
        <v>148</v>
      </c>
    </row>
    <row r="159" s="12" customFormat="1" ht="22.8" customHeight="1">
      <c r="A159" s="12"/>
      <c r="B159" s="203"/>
      <c r="C159" s="204"/>
      <c r="D159" s="205" t="s">
        <v>73</v>
      </c>
      <c r="E159" s="217" t="s">
        <v>149</v>
      </c>
      <c r="F159" s="217" t="s">
        <v>150</v>
      </c>
      <c r="G159" s="204"/>
      <c r="H159" s="204"/>
      <c r="I159" s="207"/>
      <c r="J159" s="218">
        <f>BK159</f>
        <v>0</v>
      </c>
      <c r="K159" s="204"/>
      <c r="L159" s="209"/>
      <c r="M159" s="210"/>
      <c r="N159" s="211"/>
      <c r="O159" s="211"/>
      <c r="P159" s="212">
        <f>SUM(P160:P176)</f>
        <v>0</v>
      </c>
      <c r="Q159" s="211"/>
      <c r="R159" s="212">
        <f>SUM(R160:R176)</f>
        <v>2.7380649199999998</v>
      </c>
      <c r="S159" s="211"/>
      <c r="T159" s="213">
        <f>SUM(T160:T176)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4" t="s">
        <v>82</v>
      </c>
      <c r="AT159" s="215" t="s">
        <v>73</v>
      </c>
      <c r="AU159" s="215" t="s">
        <v>82</v>
      </c>
      <c r="AY159" s="214" t="s">
        <v>148</v>
      </c>
      <c r="BK159" s="216">
        <f>SUM(BK160:BK176)</f>
        <v>0</v>
      </c>
    </row>
    <row r="160" s="2" customFormat="1" ht="33" customHeight="1">
      <c r="A160" s="39"/>
      <c r="B160" s="40"/>
      <c r="C160" s="219" t="s">
        <v>186</v>
      </c>
      <c r="D160" s="219" t="s">
        <v>151</v>
      </c>
      <c r="E160" s="220" t="s">
        <v>222</v>
      </c>
      <c r="F160" s="221" t="s">
        <v>223</v>
      </c>
      <c r="G160" s="222" t="s">
        <v>154</v>
      </c>
      <c r="H160" s="223">
        <v>61.063000000000002</v>
      </c>
      <c r="I160" s="224"/>
      <c r="J160" s="225">
        <f>ROUND(I160*H160,2)</f>
        <v>0</v>
      </c>
      <c r="K160" s="221" t="s">
        <v>33</v>
      </c>
      <c r="L160" s="45"/>
      <c r="M160" s="226" t="s">
        <v>1</v>
      </c>
      <c r="N160" s="227" t="s">
        <v>39</v>
      </c>
      <c r="O160" s="92"/>
      <c r="P160" s="228">
        <f>O160*H160</f>
        <v>0</v>
      </c>
      <c r="Q160" s="228">
        <v>0.044839999999999998</v>
      </c>
      <c r="R160" s="228">
        <f>Q160*H160</f>
        <v>2.7380649199999998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155</v>
      </c>
      <c r="AT160" s="230" t="s">
        <v>151</v>
      </c>
      <c r="AU160" s="230" t="s">
        <v>84</v>
      </c>
      <c r="AY160" s="18" t="s">
        <v>148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82</v>
      </c>
      <c r="BK160" s="231">
        <f>ROUND(I160*H160,2)</f>
        <v>0</v>
      </c>
      <c r="BL160" s="18" t="s">
        <v>155</v>
      </c>
      <c r="BM160" s="230" t="s">
        <v>230</v>
      </c>
    </row>
    <row r="161" s="13" customFormat="1">
      <c r="A161" s="13"/>
      <c r="B161" s="232"/>
      <c r="C161" s="233"/>
      <c r="D161" s="234" t="s">
        <v>156</v>
      </c>
      <c r="E161" s="235" t="s">
        <v>1</v>
      </c>
      <c r="F161" s="236" t="s">
        <v>1460</v>
      </c>
      <c r="G161" s="233"/>
      <c r="H161" s="235" t="s">
        <v>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156</v>
      </c>
      <c r="AU161" s="242" t="s">
        <v>84</v>
      </c>
      <c r="AV161" s="13" t="s">
        <v>82</v>
      </c>
      <c r="AW161" s="13" t="s">
        <v>30</v>
      </c>
      <c r="AX161" s="13" t="s">
        <v>74</v>
      </c>
      <c r="AY161" s="242" t="s">
        <v>148</v>
      </c>
    </row>
    <row r="162" s="14" customFormat="1">
      <c r="A162" s="14"/>
      <c r="B162" s="243"/>
      <c r="C162" s="244"/>
      <c r="D162" s="234" t="s">
        <v>156</v>
      </c>
      <c r="E162" s="245" t="s">
        <v>1</v>
      </c>
      <c r="F162" s="246" t="s">
        <v>1461</v>
      </c>
      <c r="G162" s="244"/>
      <c r="H162" s="247">
        <v>2.3599999999999999</v>
      </c>
      <c r="I162" s="248"/>
      <c r="J162" s="244"/>
      <c r="K162" s="244"/>
      <c r="L162" s="249"/>
      <c r="M162" s="250"/>
      <c r="N162" s="251"/>
      <c r="O162" s="251"/>
      <c r="P162" s="251"/>
      <c r="Q162" s="251"/>
      <c r="R162" s="251"/>
      <c r="S162" s="251"/>
      <c r="T162" s="25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3" t="s">
        <v>156</v>
      </c>
      <c r="AU162" s="253" t="s">
        <v>84</v>
      </c>
      <c r="AV162" s="14" t="s">
        <v>84</v>
      </c>
      <c r="AW162" s="14" t="s">
        <v>30</v>
      </c>
      <c r="AX162" s="14" t="s">
        <v>74</v>
      </c>
      <c r="AY162" s="253" t="s">
        <v>148</v>
      </c>
    </row>
    <row r="163" s="14" customFormat="1">
      <c r="A163" s="14"/>
      <c r="B163" s="243"/>
      <c r="C163" s="244"/>
      <c r="D163" s="234" t="s">
        <v>156</v>
      </c>
      <c r="E163" s="245" t="s">
        <v>1</v>
      </c>
      <c r="F163" s="246" t="s">
        <v>1462</v>
      </c>
      <c r="G163" s="244"/>
      <c r="H163" s="247">
        <v>8.2799999999999994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156</v>
      </c>
      <c r="AU163" s="253" t="s">
        <v>84</v>
      </c>
      <c r="AV163" s="14" t="s">
        <v>84</v>
      </c>
      <c r="AW163" s="14" t="s">
        <v>30</v>
      </c>
      <c r="AX163" s="14" t="s">
        <v>74</v>
      </c>
      <c r="AY163" s="253" t="s">
        <v>148</v>
      </c>
    </row>
    <row r="164" s="14" customFormat="1">
      <c r="A164" s="14"/>
      <c r="B164" s="243"/>
      <c r="C164" s="244"/>
      <c r="D164" s="234" t="s">
        <v>156</v>
      </c>
      <c r="E164" s="245" t="s">
        <v>1</v>
      </c>
      <c r="F164" s="246" t="s">
        <v>1463</v>
      </c>
      <c r="G164" s="244"/>
      <c r="H164" s="247">
        <v>4.0119999999999996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156</v>
      </c>
      <c r="AU164" s="253" t="s">
        <v>84</v>
      </c>
      <c r="AV164" s="14" t="s">
        <v>84</v>
      </c>
      <c r="AW164" s="14" t="s">
        <v>30</v>
      </c>
      <c r="AX164" s="14" t="s">
        <v>74</v>
      </c>
      <c r="AY164" s="253" t="s">
        <v>148</v>
      </c>
    </row>
    <row r="165" s="14" customFormat="1">
      <c r="A165" s="14"/>
      <c r="B165" s="243"/>
      <c r="C165" s="244"/>
      <c r="D165" s="234" t="s">
        <v>156</v>
      </c>
      <c r="E165" s="245" t="s">
        <v>1</v>
      </c>
      <c r="F165" s="246" t="s">
        <v>1464</v>
      </c>
      <c r="G165" s="244"/>
      <c r="H165" s="247">
        <v>3.4159999999999999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156</v>
      </c>
      <c r="AU165" s="253" t="s">
        <v>84</v>
      </c>
      <c r="AV165" s="14" t="s">
        <v>84</v>
      </c>
      <c r="AW165" s="14" t="s">
        <v>30</v>
      </c>
      <c r="AX165" s="14" t="s">
        <v>74</v>
      </c>
      <c r="AY165" s="253" t="s">
        <v>148</v>
      </c>
    </row>
    <row r="166" s="14" customFormat="1">
      <c r="A166" s="14"/>
      <c r="B166" s="243"/>
      <c r="C166" s="244"/>
      <c r="D166" s="234" t="s">
        <v>156</v>
      </c>
      <c r="E166" s="245" t="s">
        <v>1</v>
      </c>
      <c r="F166" s="246" t="s">
        <v>1465</v>
      </c>
      <c r="G166" s="244"/>
      <c r="H166" s="247">
        <v>3.3119999999999998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156</v>
      </c>
      <c r="AU166" s="253" t="s">
        <v>84</v>
      </c>
      <c r="AV166" s="14" t="s">
        <v>84</v>
      </c>
      <c r="AW166" s="14" t="s">
        <v>30</v>
      </c>
      <c r="AX166" s="14" t="s">
        <v>74</v>
      </c>
      <c r="AY166" s="253" t="s">
        <v>148</v>
      </c>
    </row>
    <row r="167" s="16" customFormat="1">
      <c r="A167" s="16"/>
      <c r="B167" s="265"/>
      <c r="C167" s="266"/>
      <c r="D167" s="234" t="s">
        <v>156</v>
      </c>
      <c r="E167" s="267" t="s">
        <v>1</v>
      </c>
      <c r="F167" s="268" t="s">
        <v>178</v>
      </c>
      <c r="G167" s="266"/>
      <c r="H167" s="269">
        <v>21.379999999999999</v>
      </c>
      <c r="I167" s="270"/>
      <c r="J167" s="266"/>
      <c r="K167" s="266"/>
      <c r="L167" s="271"/>
      <c r="M167" s="272"/>
      <c r="N167" s="273"/>
      <c r="O167" s="273"/>
      <c r="P167" s="273"/>
      <c r="Q167" s="273"/>
      <c r="R167" s="273"/>
      <c r="S167" s="273"/>
      <c r="T167" s="274"/>
      <c r="U167" s="16"/>
      <c r="V167" s="16"/>
      <c r="W167" s="16"/>
      <c r="X167" s="16"/>
      <c r="Y167" s="16"/>
      <c r="Z167" s="16"/>
      <c r="AA167" s="16"/>
      <c r="AB167" s="16"/>
      <c r="AC167" s="16"/>
      <c r="AD167" s="16"/>
      <c r="AE167" s="16"/>
      <c r="AT167" s="275" t="s">
        <v>156</v>
      </c>
      <c r="AU167" s="275" t="s">
        <v>84</v>
      </c>
      <c r="AV167" s="16" t="s">
        <v>149</v>
      </c>
      <c r="AW167" s="16" t="s">
        <v>30</v>
      </c>
      <c r="AX167" s="16" t="s">
        <v>74</v>
      </c>
      <c r="AY167" s="275" t="s">
        <v>148</v>
      </c>
    </row>
    <row r="168" s="14" customFormat="1">
      <c r="A168" s="14"/>
      <c r="B168" s="243"/>
      <c r="C168" s="244"/>
      <c r="D168" s="234" t="s">
        <v>156</v>
      </c>
      <c r="E168" s="245" t="s">
        <v>1</v>
      </c>
      <c r="F168" s="246" t="s">
        <v>1466</v>
      </c>
      <c r="G168" s="244"/>
      <c r="H168" s="247">
        <v>7.5599999999999996</v>
      </c>
      <c r="I168" s="248"/>
      <c r="J168" s="244"/>
      <c r="K168" s="244"/>
      <c r="L168" s="249"/>
      <c r="M168" s="250"/>
      <c r="N168" s="251"/>
      <c r="O168" s="251"/>
      <c r="P168" s="251"/>
      <c r="Q168" s="251"/>
      <c r="R168" s="251"/>
      <c r="S168" s="251"/>
      <c r="T168" s="25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3" t="s">
        <v>156</v>
      </c>
      <c r="AU168" s="253" t="s">
        <v>84</v>
      </c>
      <c r="AV168" s="14" t="s">
        <v>84</v>
      </c>
      <c r="AW168" s="14" t="s">
        <v>30</v>
      </c>
      <c r="AX168" s="14" t="s">
        <v>74</v>
      </c>
      <c r="AY168" s="253" t="s">
        <v>148</v>
      </c>
    </row>
    <row r="169" s="14" customFormat="1">
      <c r="A169" s="14"/>
      <c r="B169" s="243"/>
      <c r="C169" s="244"/>
      <c r="D169" s="234" t="s">
        <v>156</v>
      </c>
      <c r="E169" s="245" t="s">
        <v>1</v>
      </c>
      <c r="F169" s="246" t="s">
        <v>1467</v>
      </c>
      <c r="G169" s="244"/>
      <c r="H169" s="247">
        <v>9.9600000000000009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156</v>
      </c>
      <c r="AU169" s="253" t="s">
        <v>84</v>
      </c>
      <c r="AV169" s="14" t="s">
        <v>84</v>
      </c>
      <c r="AW169" s="14" t="s">
        <v>30</v>
      </c>
      <c r="AX169" s="14" t="s">
        <v>74</v>
      </c>
      <c r="AY169" s="253" t="s">
        <v>148</v>
      </c>
    </row>
    <row r="170" s="14" customFormat="1">
      <c r="A170" s="14"/>
      <c r="B170" s="243"/>
      <c r="C170" s="244"/>
      <c r="D170" s="234" t="s">
        <v>156</v>
      </c>
      <c r="E170" s="245" t="s">
        <v>1</v>
      </c>
      <c r="F170" s="246" t="s">
        <v>1468</v>
      </c>
      <c r="G170" s="244"/>
      <c r="H170" s="247">
        <v>3.7349999999999999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156</v>
      </c>
      <c r="AU170" s="253" t="s">
        <v>84</v>
      </c>
      <c r="AV170" s="14" t="s">
        <v>84</v>
      </c>
      <c r="AW170" s="14" t="s">
        <v>30</v>
      </c>
      <c r="AX170" s="14" t="s">
        <v>74</v>
      </c>
      <c r="AY170" s="253" t="s">
        <v>148</v>
      </c>
    </row>
    <row r="171" s="14" customFormat="1">
      <c r="A171" s="14"/>
      <c r="B171" s="243"/>
      <c r="C171" s="244"/>
      <c r="D171" s="234" t="s">
        <v>156</v>
      </c>
      <c r="E171" s="245" t="s">
        <v>1</v>
      </c>
      <c r="F171" s="246" t="s">
        <v>1469</v>
      </c>
      <c r="G171" s="244"/>
      <c r="H171" s="247">
        <v>5.1980000000000004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156</v>
      </c>
      <c r="AU171" s="253" t="s">
        <v>84</v>
      </c>
      <c r="AV171" s="14" t="s">
        <v>84</v>
      </c>
      <c r="AW171" s="14" t="s">
        <v>30</v>
      </c>
      <c r="AX171" s="14" t="s">
        <v>74</v>
      </c>
      <c r="AY171" s="253" t="s">
        <v>148</v>
      </c>
    </row>
    <row r="172" s="16" customFormat="1">
      <c r="A172" s="16"/>
      <c r="B172" s="265"/>
      <c r="C172" s="266"/>
      <c r="D172" s="234" t="s">
        <v>156</v>
      </c>
      <c r="E172" s="267" t="s">
        <v>1</v>
      </c>
      <c r="F172" s="268" t="s">
        <v>178</v>
      </c>
      <c r="G172" s="266"/>
      <c r="H172" s="269">
        <v>26.452999999999999</v>
      </c>
      <c r="I172" s="270"/>
      <c r="J172" s="266"/>
      <c r="K172" s="266"/>
      <c r="L172" s="271"/>
      <c r="M172" s="272"/>
      <c r="N172" s="273"/>
      <c r="O172" s="273"/>
      <c r="P172" s="273"/>
      <c r="Q172" s="273"/>
      <c r="R172" s="273"/>
      <c r="S172" s="273"/>
      <c r="T172" s="274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75" t="s">
        <v>156</v>
      </c>
      <c r="AU172" s="275" t="s">
        <v>84</v>
      </c>
      <c r="AV172" s="16" t="s">
        <v>149</v>
      </c>
      <c r="AW172" s="16" t="s">
        <v>30</v>
      </c>
      <c r="AX172" s="16" t="s">
        <v>74</v>
      </c>
      <c r="AY172" s="275" t="s">
        <v>148</v>
      </c>
    </row>
    <row r="173" s="14" customFormat="1">
      <c r="A173" s="14"/>
      <c r="B173" s="243"/>
      <c r="C173" s="244"/>
      <c r="D173" s="234" t="s">
        <v>156</v>
      </c>
      <c r="E173" s="245" t="s">
        <v>1</v>
      </c>
      <c r="F173" s="246" t="s">
        <v>1470</v>
      </c>
      <c r="G173" s="244"/>
      <c r="H173" s="247">
        <v>7.5599999999999996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156</v>
      </c>
      <c r="AU173" s="253" t="s">
        <v>84</v>
      </c>
      <c r="AV173" s="14" t="s">
        <v>84</v>
      </c>
      <c r="AW173" s="14" t="s">
        <v>30</v>
      </c>
      <c r="AX173" s="14" t="s">
        <v>74</v>
      </c>
      <c r="AY173" s="253" t="s">
        <v>148</v>
      </c>
    </row>
    <row r="174" s="14" customFormat="1">
      <c r="A174" s="14"/>
      <c r="B174" s="243"/>
      <c r="C174" s="244"/>
      <c r="D174" s="234" t="s">
        <v>156</v>
      </c>
      <c r="E174" s="245" t="s">
        <v>1</v>
      </c>
      <c r="F174" s="246" t="s">
        <v>1471</v>
      </c>
      <c r="G174" s="244"/>
      <c r="H174" s="247">
        <v>5.6699999999999999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156</v>
      </c>
      <c r="AU174" s="253" t="s">
        <v>84</v>
      </c>
      <c r="AV174" s="14" t="s">
        <v>84</v>
      </c>
      <c r="AW174" s="14" t="s">
        <v>30</v>
      </c>
      <c r="AX174" s="14" t="s">
        <v>74</v>
      </c>
      <c r="AY174" s="253" t="s">
        <v>148</v>
      </c>
    </row>
    <row r="175" s="16" customFormat="1">
      <c r="A175" s="16"/>
      <c r="B175" s="265"/>
      <c r="C175" s="266"/>
      <c r="D175" s="234" t="s">
        <v>156</v>
      </c>
      <c r="E175" s="267" t="s">
        <v>1</v>
      </c>
      <c r="F175" s="268" t="s">
        <v>178</v>
      </c>
      <c r="G175" s="266"/>
      <c r="H175" s="269">
        <v>13.23</v>
      </c>
      <c r="I175" s="270"/>
      <c r="J175" s="266"/>
      <c r="K175" s="266"/>
      <c r="L175" s="271"/>
      <c r="M175" s="272"/>
      <c r="N175" s="273"/>
      <c r="O175" s="273"/>
      <c r="P175" s="273"/>
      <c r="Q175" s="273"/>
      <c r="R175" s="273"/>
      <c r="S175" s="273"/>
      <c r="T175" s="274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75" t="s">
        <v>156</v>
      </c>
      <c r="AU175" s="275" t="s">
        <v>84</v>
      </c>
      <c r="AV175" s="16" t="s">
        <v>149</v>
      </c>
      <c r="AW175" s="16" t="s">
        <v>30</v>
      </c>
      <c r="AX175" s="16" t="s">
        <v>74</v>
      </c>
      <c r="AY175" s="275" t="s">
        <v>148</v>
      </c>
    </row>
    <row r="176" s="15" customFormat="1">
      <c r="A176" s="15"/>
      <c r="B176" s="254"/>
      <c r="C176" s="255"/>
      <c r="D176" s="234" t="s">
        <v>156</v>
      </c>
      <c r="E176" s="256" t="s">
        <v>1</v>
      </c>
      <c r="F176" s="257" t="s">
        <v>162</v>
      </c>
      <c r="G176" s="255"/>
      <c r="H176" s="258">
        <v>61.063000000000002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U176" s="15"/>
      <c r="V176" s="15"/>
      <c r="W176" s="15"/>
      <c r="X176" s="15"/>
      <c r="Y176" s="15"/>
      <c r="Z176" s="15"/>
      <c r="AA176" s="15"/>
      <c r="AB176" s="15"/>
      <c r="AC176" s="15"/>
      <c r="AD176" s="15"/>
      <c r="AE176" s="15"/>
      <c r="AT176" s="264" t="s">
        <v>156</v>
      </c>
      <c r="AU176" s="264" t="s">
        <v>84</v>
      </c>
      <c r="AV176" s="15" t="s">
        <v>155</v>
      </c>
      <c r="AW176" s="15" t="s">
        <v>30</v>
      </c>
      <c r="AX176" s="15" t="s">
        <v>82</v>
      </c>
      <c r="AY176" s="264" t="s">
        <v>148</v>
      </c>
    </row>
    <row r="177" s="12" customFormat="1" ht="22.8" customHeight="1">
      <c r="A177" s="12"/>
      <c r="B177" s="203"/>
      <c r="C177" s="204"/>
      <c r="D177" s="205" t="s">
        <v>73</v>
      </c>
      <c r="E177" s="217" t="s">
        <v>155</v>
      </c>
      <c r="F177" s="217" t="s">
        <v>300</v>
      </c>
      <c r="G177" s="204"/>
      <c r="H177" s="204"/>
      <c r="I177" s="207"/>
      <c r="J177" s="218">
        <f>BK177</f>
        <v>0</v>
      </c>
      <c r="K177" s="204"/>
      <c r="L177" s="209"/>
      <c r="M177" s="210"/>
      <c r="N177" s="211"/>
      <c r="O177" s="211"/>
      <c r="P177" s="212">
        <f>SUM(P178:P188)</f>
        <v>0</v>
      </c>
      <c r="Q177" s="211"/>
      <c r="R177" s="212">
        <f>SUM(R178:R188)</f>
        <v>2.2848692000000002</v>
      </c>
      <c r="S177" s="211"/>
      <c r="T177" s="213">
        <f>SUM(T178:T188)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4" t="s">
        <v>82</v>
      </c>
      <c r="AT177" s="215" t="s">
        <v>73</v>
      </c>
      <c r="AU177" s="215" t="s">
        <v>82</v>
      </c>
      <c r="AY177" s="214" t="s">
        <v>148</v>
      </c>
      <c r="BK177" s="216">
        <f>SUM(BK178:BK188)</f>
        <v>0</v>
      </c>
    </row>
    <row r="178" s="2" customFormat="1" ht="24.15" customHeight="1">
      <c r="A178" s="39"/>
      <c r="B178" s="40"/>
      <c r="C178" s="219" t="s">
        <v>214</v>
      </c>
      <c r="D178" s="219" t="s">
        <v>151</v>
      </c>
      <c r="E178" s="220" t="s">
        <v>302</v>
      </c>
      <c r="F178" s="221" t="s">
        <v>303</v>
      </c>
      <c r="G178" s="222" t="s">
        <v>165</v>
      </c>
      <c r="H178" s="223">
        <v>20</v>
      </c>
      <c r="I178" s="224"/>
      <c r="J178" s="225">
        <f>ROUND(I178*H178,2)</f>
        <v>0</v>
      </c>
      <c r="K178" s="221" t="s">
        <v>33</v>
      </c>
      <c r="L178" s="45"/>
      <c r="M178" s="226" t="s">
        <v>1</v>
      </c>
      <c r="N178" s="227" t="s">
        <v>39</v>
      </c>
      <c r="O178" s="92"/>
      <c r="P178" s="228">
        <f>O178*H178</f>
        <v>0</v>
      </c>
      <c r="Q178" s="228">
        <v>0.019704960000000001</v>
      </c>
      <c r="R178" s="228">
        <f>Q178*H178</f>
        <v>0.39409919999999998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155</v>
      </c>
      <c r="AT178" s="230" t="s">
        <v>151</v>
      </c>
      <c r="AU178" s="230" t="s">
        <v>84</v>
      </c>
      <c r="AY178" s="18" t="s">
        <v>148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82</v>
      </c>
      <c r="BK178" s="231">
        <f>ROUND(I178*H178,2)</f>
        <v>0</v>
      </c>
      <c r="BL178" s="18" t="s">
        <v>155</v>
      </c>
      <c r="BM178" s="230" t="s">
        <v>234</v>
      </c>
    </row>
    <row r="179" s="13" customFormat="1">
      <c r="A179" s="13"/>
      <c r="B179" s="232"/>
      <c r="C179" s="233"/>
      <c r="D179" s="234" t="s">
        <v>156</v>
      </c>
      <c r="E179" s="235" t="s">
        <v>1</v>
      </c>
      <c r="F179" s="236" t="s">
        <v>1472</v>
      </c>
      <c r="G179" s="233"/>
      <c r="H179" s="235" t="s">
        <v>1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156</v>
      </c>
      <c r="AU179" s="242" t="s">
        <v>84</v>
      </c>
      <c r="AV179" s="13" t="s">
        <v>82</v>
      </c>
      <c r="AW179" s="13" t="s">
        <v>30</v>
      </c>
      <c r="AX179" s="13" t="s">
        <v>74</v>
      </c>
      <c r="AY179" s="242" t="s">
        <v>148</v>
      </c>
    </row>
    <row r="180" s="14" customFormat="1">
      <c r="A180" s="14"/>
      <c r="B180" s="243"/>
      <c r="C180" s="244"/>
      <c r="D180" s="234" t="s">
        <v>156</v>
      </c>
      <c r="E180" s="245" t="s">
        <v>1</v>
      </c>
      <c r="F180" s="246" t="s">
        <v>1473</v>
      </c>
      <c r="G180" s="244"/>
      <c r="H180" s="247">
        <v>6</v>
      </c>
      <c r="I180" s="248"/>
      <c r="J180" s="244"/>
      <c r="K180" s="244"/>
      <c r="L180" s="249"/>
      <c r="M180" s="250"/>
      <c r="N180" s="251"/>
      <c r="O180" s="251"/>
      <c r="P180" s="251"/>
      <c r="Q180" s="251"/>
      <c r="R180" s="251"/>
      <c r="S180" s="251"/>
      <c r="T180" s="25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3" t="s">
        <v>156</v>
      </c>
      <c r="AU180" s="253" t="s">
        <v>84</v>
      </c>
      <c r="AV180" s="14" t="s">
        <v>84</v>
      </c>
      <c r="AW180" s="14" t="s">
        <v>30</v>
      </c>
      <c r="AX180" s="14" t="s">
        <v>74</v>
      </c>
      <c r="AY180" s="253" t="s">
        <v>148</v>
      </c>
    </row>
    <row r="181" s="14" customFormat="1">
      <c r="A181" s="14"/>
      <c r="B181" s="243"/>
      <c r="C181" s="244"/>
      <c r="D181" s="234" t="s">
        <v>156</v>
      </c>
      <c r="E181" s="245" t="s">
        <v>1</v>
      </c>
      <c r="F181" s="246" t="s">
        <v>1474</v>
      </c>
      <c r="G181" s="244"/>
      <c r="H181" s="247">
        <v>7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156</v>
      </c>
      <c r="AU181" s="253" t="s">
        <v>84</v>
      </c>
      <c r="AV181" s="14" t="s">
        <v>84</v>
      </c>
      <c r="AW181" s="14" t="s">
        <v>30</v>
      </c>
      <c r="AX181" s="14" t="s">
        <v>74</v>
      </c>
      <c r="AY181" s="253" t="s">
        <v>148</v>
      </c>
    </row>
    <row r="182" s="14" customFormat="1">
      <c r="A182" s="14"/>
      <c r="B182" s="243"/>
      <c r="C182" s="244"/>
      <c r="D182" s="234" t="s">
        <v>156</v>
      </c>
      <c r="E182" s="245" t="s">
        <v>1</v>
      </c>
      <c r="F182" s="246" t="s">
        <v>1475</v>
      </c>
      <c r="G182" s="244"/>
      <c r="H182" s="247">
        <v>7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3" t="s">
        <v>156</v>
      </c>
      <c r="AU182" s="253" t="s">
        <v>84</v>
      </c>
      <c r="AV182" s="14" t="s">
        <v>84</v>
      </c>
      <c r="AW182" s="14" t="s">
        <v>30</v>
      </c>
      <c r="AX182" s="14" t="s">
        <v>74</v>
      </c>
      <c r="AY182" s="253" t="s">
        <v>148</v>
      </c>
    </row>
    <row r="183" s="15" customFormat="1">
      <c r="A183" s="15"/>
      <c r="B183" s="254"/>
      <c r="C183" s="255"/>
      <c r="D183" s="234" t="s">
        <v>156</v>
      </c>
      <c r="E183" s="256" t="s">
        <v>1</v>
      </c>
      <c r="F183" s="257" t="s">
        <v>162</v>
      </c>
      <c r="G183" s="255"/>
      <c r="H183" s="258">
        <v>20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64" t="s">
        <v>156</v>
      </c>
      <c r="AU183" s="264" t="s">
        <v>84</v>
      </c>
      <c r="AV183" s="15" t="s">
        <v>155</v>
      </c>
      <c r="AW183" s="15" t="s">
        <v>30</v>
      </c>
      <c r="AX183" s="15" t="s">
        <v>82</v>
      </c>
      <c r="AY183" s="264" t="s">
        <v>148</v>
      </c>
    </row>
    <row r="184" s="2" customFormat="1" ht="24.15" customHeight="1">
      <c r="A184" s="39"/>
      <c r="B184" s="40"/>
      <c r="C184" s="219" t="s">
        <v>193</v>
      </c>
      <c r="D184" s="219" t="s">
        <v>151</v>
      </c>
      <c r="E184" s="220" t="s">
        <v>1476</v>
      </c>
      <c r="F184" s="221" t="s">
        <v>1477</v>
      </c>
      <c r="G184" s="222" t="s">
        <v>168</v>
      </c>
      <c r="H184" s="223">
        <v>1</v>
      </c>
      <c r="I184" s="224"/>
      <c r="J184" s="225">
        <f>ROUND(I184*H184,2)</f>
        <v>0</v>
      </c>
      <c r="K184" s="221" t="s">
        <v>33</v>
      </c>
      <c r="L184" s="45"/>
      <c r="M184" s="226" t="s">
        <v>1</v>
      </c>
      <c r="N184" s="227" t="s">
        <v>39</v>
      </c>
      <c r="O184" s="92"/>
      <c r="P184" s="228">
        <f>O184*H184</f>
        <v>0</v>
      </c>
      <c r="Q184" s="228">
        <v>1.8907700000000001</v>
      </c>
      <c r="R184" s="228">
        <f>Q184*H184</f>
        <v>1.8907700000000001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155</v>
      </c>
      <c r="AT184" s="230" t="s">
        <v>151</v>
      </c>
      <c r="AU184" s="230" t="s">
        <v>84</v>
      </c>
      <c r="AY184" s="18" t="s">
        <v>148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82</v>
      </c>
      <c r="BK184" s="231">
        <f>ROUND(I184*H184,2)</f>
        <v>0</v>
      </c>
      <c r="BL184" s="18" t="s">
        <v>155</v>
      </c>
      <c r="BM184" s="230" t="s">
        <v>240</v>
      </c>
    </row>
    <row r="185" s="13" customFormat="1">
      <c r="A185" s="13"/>
      <c r="B185" s="232"/>
      <c r="C185" s="233"/>
      <c r="D185" s="234" t="s">
        <v>156</v>
      </c>
      <c r="E185" s="235" t="s">
        <v>1</v>
      </c>
      <c r="F185" s="236" t="s">
        <v>1478</v>
      </c>
      <c r="G185" s="233"/>
      <c r="H185" s="235" t="s">
        <v>1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156</v>
      </c>
      <c r="AU185" s="242" t="s">
        <v>84</v>
      </c>
      <c r="AV185" s="13" t="s">
        <v>82</v>
      </c>
      <c r="AW185" s="13" t="s">
        <v>30</v>
      </c>
      <c r="AX185" s="13" t="s">
        <v>74</v>
      </c>
      <c r="AY185" s="242" t="s">
        <v>148</v>
      </c>
    </row>
    <row r="186" s="13" customFormat="1">
      <c r="A186" s="13"/>
      <c r="B186" s="232"/>
      <c r="C186" s="233"/>
      <c r="D186" s="234" t="s">
        <v>156</v>
      </c>
      <c r="E186" s="235" t="s">
        <v>1</v>
      </c>
      <c r="F186" s="236" t="s">
        <v>1436</v>
      </c>
      <c r="G186" s="233"/>
      <c r="H186" s="235" t="s">
        <v>1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156</v>
      </c>
      <c r="AU186" s="242" t="s">
        <v>84</v>
      </c>
      <c r="AV186" s="13" t="s">
        <v>82</v>
      </c>
      <c r="AW186" s="13" t="s">
        <v>30</v>
      </c>
      <c r="AX186" s="13" t="s">
        <v>74</v>
      </c>
      <c r="AY186" s="242" t="s">
        <v>148</v>
      </c>
    </row>
    <row r="187" s="14" customFormat="1">
      <c r="A187" s="14"/>
      <c r="B187" s="243"/>
      <c r="C187" s="244"/>
      <c r="D187" s="234" t="s">
        <v>156</v>
      </c>
      <c r="E187" s="245" t="s">
        <v>1</v>
      </c>
      <c r="F187" s="246" t="s">
        <v>1479</v>
      </c>
      <c r="G187" s="244"/>
      <c r="H187" s="247">
        <v>1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3" t="s">
        <v>156</v>
      </c>
      <c r="AU187" s="253" t="s">
        <v>84</v>
      </c>
      <c r="AV187" s="14" t="s">
        <v>84</v>
      </c>
      <c r="AW187" s="14" t="s">
        <v>30</v>
      </c>
      <c r="AX187" s="14" t="s">
        <v>74</v>
      </c>
      <c r="AY187" s="253" t="s">
        <v>148</v>
      </c>
    </row>
    <row r="188" s="15" customFormat="1">
      <c r="A188" s="15"/>
      <c r="B188" s="254"/>
      <c r="C188" s="255"/>
      <c r="D188" s="234" t="s">
        <v>156</v>
      </c>
      <c r="E188" s="256" t="s">
        <v>1</v>
      </c>
      <c r="F188" s="257" t="s">
        <v>162</v>
      </c>
      <c r="G188" s="255"/>
      <c r="H188" s="258">
        <v>1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4" t="s">
        <v>156</v>
      </c>
      <c r="AU188" s="264" t="s">
        <v>84</v>
      </c>
      <c r="AV188" s="15" t="s">
        <v>155</v>
      </c>
      <c r="AW188" s="15" t="s">
        <v>30</v>
      </c>
      <c r="AX188" s="15" t="s">
        <v>82</v>
      </c>
      <c r="AY188" s="264" t="s">
        <v>148</v>
      </c>
    </row>
    <row r="189" s="12" customFormat="1" ht="22.8" customHeight="1">
      <c r="A189" s="12"/>
      <c r="B189" s="203"/>
      <c r="C189" s="204"/>
      <c r="D189" s="205" t="s">
        <v>73</v>
      </c>
      <c r="E189" s="217" t="s">
        <v>169</v>
      </c>
      <c r="F189" s="217" t="s">
        <v>311</v>
      </c>
      <c r="G189" s="204"/>
      <c r="H189" s="204"/>
      <c r="I189" s="207"/>
      <c r="J189" s="218">
        <f>BK189</f>
        <v>0</v>
      </c>
      <c r="K189" s="204"/>
      <c r="L189" s="209"/>
      <c r="M189" s="210"/>
      <c r="N189" s="211"/>
      <c r="O189" s="211"/>
      <c r="P189" s="212">
        <f>SUM(P190:P227)</f>
        <v>0</v>
      </c>
      <c r="Q189" s="211"/>
      <c r="R189" s="212">
        <f>SUM(R190:R227)</f>
        <v>13.6600676665559</v>
      </c>
      <c r="S189" s="211"/>
      <c r="T189" s="213">
        <f>SUM(T190:T227)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14" t="s">
        <v>82</v>
      </c>
      <c r="AT189" s="215" t="s">
        <v>73</v>
      </c>
      <c r="AU189" s="215" t="s">
        <v>82</v>
      </c>
      <c r="AY189" s="214" t="s">
        <v>148</v>
      </c>
      <c r="BK189" s="216">
        <f>SUM(BK190:BK227)</f>
        <v>0</v>
      </c>
    </row>
    <row r="190" s="2" customFormat="1" ht="24.15" customHeight="1">
      <c r="A190" s="39"/>
      <c r="B190" s="40"/>
      <c r="C190" s="219" t="s">
        <v>221</v>
      </c>
      <c r="D190" s="219" t="s">
        <v>151</v>
      </c>
      <c r="E190" s="220" t="s">
        <v>1480</v>
      </c>
      <c r="F190" s="221" t="s">
        <v>1481</v>
      </c>
      <c r="G190" s="222" t="s">
        <v>165</v>
      </c>
      <c r="H190" s="223">
        <v>8</v>
      </c>
      <c r="I190" s="224"/>
      <c r="J190" s="225">
        <f>ROUND(I190*H190,2)</f>
        <v>0</v>
      </c>
      <c r="K190" s="221" t="s">
        <v>33</v>
      </c>
      <c r="L190" s="45"/>
      <c r="M190" s="226" t="s">
        <v>1</v>
      </c>
      <c r="N190" s="227" t="s">
        <v>39</v>
      </c>
      <c r="O190" s="92"/>
      <c r="P190" s="228">
        <f>O190*H190</f>
        <v>0</v>
      </c>
      <c r="Q190" s="228">
        <v>0.010200000000000001</v>
      </c>
      <c r="R190" s="228">
        <f>Q190*H190</f>
        <v>0.081600000000000006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155</v>
      </c>
      <c r="AT190" s="230" t="s">
        <v>151</v>
      </c>
      <c r="AU190" s="230" t="s">
        <v>84</v>
      </c>
      <c r="AY190" s="18" t="s">
        <v>148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82</v>
      </c>
      <c r="BK190" s="231">
        <f>ROUND(I190*H190,2)</f>
        <v>0</v>
      </c>
      <c r="BL190" s="18" t="s">
        <v>155</v>
      </c>
      <c r="BM190" s="230" t="s">
        <v>254</v>
      </c>
    </row>
    <row r="191" s="13" customFormat="1">
      <c r="A191" s="13"/>
      <c r="B191" s="232"/>
      <c r="C191" s="233"/>
      <c r="D191" s="234" t="s">
        <v>156</v>
      </c>
      <c r="E191" s="235" t="s">
        <v>1</v>
      </c>
      <c r="F191" s="236" t="s">
        <v>1482</v>
      </c>
      <c r="G191" s="233"/>
      <c r="H191" s="235" t="s">
        <v>1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156</v>
      </c>
      <c r="AU191" s="242" t="s">
        <v>84</v>
      </c>
      <c r="AV191" s="13" t="s">
        <v>82</v>
      </c>
      <c r="AW191" s="13" t="s">
        <v>30</v>
      </c>
      <c r="AX191" s="13" t="s">
        <v>74</v>
      </c>
      <c r="AY191" s="242" t="s">
        <v>148</v>
      </c>
    </row>
    <row r="192" s="14" customFormat="1">
      <c r="A192" s="14"/>
      <c r="B192" s="243"/>
      <c r="C192" s="244"/>
      <c r="D192" s="234" t="s">
        <v>156</v>
      </c>
      <c r="E192" s="245" t="s">
        <v>1</v>
      </c>
      <c r="F192" s="246" t="s">
        <v>1473</v>
      </c>
      <c r="G192" s="244"/>
      <c r="H192" s="247">
        <v>6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156</v>
      </c>
      <c r="AU192" s="253" t="s">
        <v>84</v>
      </c>
      <c r="AV192" s="14" t="s">
        <v>84</v>
      </c>
      <c r="AW192" s="14" t="s">
        <v>30</v>
      </c>
      <c r="AX192" s="14" t="s">
        <v>74</v>
      </c>
      <c r="AY192" s="253" t="s">
        <v>148</v>
      </c>
    </row>
    <row r="193" s="14" customFormat="1">
      <c r="A193" s="14"/>
      <c r="B193" s="243"/>
      <c r="C193" s="244"/>
      <c r="D193" s="234" t="s">
        <v>156</v>
      </c>
      <c r="E193" s="245" t="s">
        <v>1</v>
      </c>
      <c r="F193" s="246" t="s">
        <v>1483</v>
      </c>
      <c r="G193" s="244"/>
      <c r="H193" s="247">
        <v>2</v>
      </c>
      <c r="I193" s="248"/>
      <c r="J193" s="244"/>
      <c r="K193" s="244"/>
      <c r="L193" s="249"/>
      <c r="M193" s="250"/>
      <c r="N193" s="251"/>
      <c r="O193" s="251"/>
      <c r="P193" s="251"/>
      <c r="Q193" s="251"/>
      <c r="R193" s="251"/>
      <c r="S193" s="251"/>
      <c r="T193" s="25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3" t="s">
        <v>156</v>
      </c>
      <c r="AU193" s="253" t="s">
        <v>84</v>
      </c>
      <c r="AV193" s="14" t="s">
        <v>84</v>
      </c>
      <c r="AW193" s="14" t="s">
        <v>30</v>
      </c>
      <c r="AX193" s="14" t="s">
        <v>74</v>
      </c>
      <c r="AY193" s="253" t="s">
        <v>148</v>
      </c>
    </row>
    <row r="194" s="15" customFormat="1">
      <c r="A194" s="15"/>
      <c r="B194" s="254"/>
      <c r="C194" s="255"/>
      <c r="D194" s="234" t="s">
        <v>156</v>
      </c>
      <c r="E194" s="256" t="s">
        <v>1</v>
      </c>
      <c r="F194" s="257" t="s">
        <v>162</v>
      </c>
      <c r="G194" s="255"/>
      <c r="H194" s="258">
        <v>8</v>
      </c>
      <c r="I194" s="259"/>
      <c r="J194" s="255"/>
      <c r="K194" s="255"/>
      <c r="L194" s="260"/>
      <c r="M194" s="261"/>
      <c r="N194" s="262"/>
      <c r="O194" s="262"/>
      <c r="P194" s="262"/>
      <c r="Q194" s="262"/>
      <c r="R194" s="262"/>
      <c r="S194" s="262"/>
      <c r="T194" s="263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4" t="s">
        <v>156</v>
      </c>
      <c r="AU194" s="264" t="s">
        <v>84</v>
      </c>
      <c r="AV194" s="15" t="s">
        <v>155</v>
      </c>
      <c r="AW194" s="15" t="s">
        <v>30</v>
      </c>
      <c r="AX194" s="15" t="s">
        <v>82</v>
      </c>
      <c r="AY194" s="264" t="s">
        <v>148</v>
      </c>
    </row>
    <row r="195" s="2" customFormat="1" ht="24.15" customHeight="1">
      <c r="A195" s="39"/>
      <c r="B195" s="40"/>
      <c r="C195" s="219" t="s">
        <v>207</v>
      </c>
      <c r="D195" s="219" t="s">
        <v>151</v>
      </c>
      <c r="E195" s="220" t="s">
        <v>1484</v>
      </c>
      <c r="F195" s="221" t="s">
        <v>1485</v>
      </c>
      <c r="G195" s="222" t="s">
        <v>154</v>
      </c>
      <c r="H195" s="223">
        <v>72.072000000000003</v>
      </c>
      <c r="I195" s="224"/>
      <c r="J195" s="225">
        <f>ROUND(I195*H195,2)</f>
        <v>0</v>
      </c>
      <c r="K195" s="221" t="s">
        <v>33</v>
      </c>
      <c r="L195" s="45"/>
      <c r="M195" s="226" t="s">
        <v>1</v>
      </c>
      <c r="N195" s="227" t="s">
        <v>39</v>
      </c>
      <c r="O195" s="92"/>
      <c r="P195" s="228">
        <f>O195*H195</f>
        <v>0</v>
      </c>
      <c r="Q195" s="228">
        <v>0.000263</v>
      </c>
      <c r="R195" s="228">
        <f>Q195*H195</f>
        <v>0.018954936000000002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155</v>
      </c>
      <c r="AT195" s="230" t="s">
        <v>151</v>
      </c>
      <c r="AU195" s="230" t="s">
        <v>84</v>
      </c>
      <c r="AY195" s="18" t="s">
        <v>148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82</v>
      </c>
      <c r="BK195" s="231">
        <f>ROUND(I195*H195,2)</f>
        <v>0</v>
      </c>
      <c r="BL195" s="18" t="s">
        <v>155</v>
      </c>
      <c r="BM195" s="230" t="s">
        <v>264</v>
      </c>
    </row>
    <row r="196" s="13" customFormat="1">
      <c r="A196" s="13"/>
      <c r="B196" s="232"/>
      <c r="C196" s="233"/>
      <c r="D196" s="234" t="s">
        <v>156</v>
      </c>
      <c r="E196" s="235" t="s">
        <v>1</v>
      </c>
      <c r="F196" s="236" t="s">
        <v>1486</v>
      </c>
      <c r="G196" s="233"/>
      <c r="H196" s="235" t="s">
        <v>1</v>
      </c>
      <c r="I196" s="237"/>
      <c r="J196" s="233"/>
      <c r="K196" s="233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156</v>
      </c>
      <c r="AU196" s="242" t="s">
        <v>84</v>
      </c>
      <c r="AV196" s="13" t="s">
        <v>82</v>
      </c>
      <c r="AW196" s="13" t="s">
        <v>30</v>
      </c>
      <c r="AX196" s="13" t="s">
        <v>74</v>
      </c>
      <c r="AY196" s="242" t="s">
        <v>148</v>
      </c>
    </row>
    <row r="197" s="14" customFormat="1">
      <c r="A197" s="14"/>
      <c r="B197" s="243"/>
      <c r="C197" s="244"/>
      <c r="D197" s="234" t="s">
        <v>156</v>
      </c>
      <c r="E197" s="245" t="s">
        <v>1</v>
      </c>
      <c r="F197" s="246" t="s">
        <v>1487</v>
      </c>
      <c r="G197" s="244"/>
      <c r="H197" s="247">
        <v>2.8500000000000001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3" t="s">
        <v>156</v>
      </c>
      <c r="AU197" s="253" t="s">
        <v>84</v>
      </c>
      <c r="AV197" s="14" t="s">
        <v>84</v>
      </c>
      <c r="AW197" s="14" t="s">
        <v>30</v>
      </c>
      <c r="AX197" s="14" t="s">
        <v>74</v>
      </c>
      <c r="AY197" s="253" t="s">
        <v>148</v>
      </c>
    </row>
    <row r="198" s="14" customFormat="1">
      <c r="A198" s="14"/>
      <c r="B198" s="243"/>
      <c r="C198" s="244"/>
      <c r="D198" s="234" t="s">
        <v>156</v>
      </c>
      <c r="E198" s="245" t="s">
        <v>1</v>
      </c>
      <c r="F198" s="246" t="s">
        <v>1488</v>
      </c>
      <c r="G198" s="244"/>
      <c r="H198" s="247">
        <v>10.050000000000001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3" t="s">
        <v>156</v>
      </c>
      <c r="AU198" s="253" t="s">
        <v>84</v>
      </c>
      <c r="AV198" s="14" t="s">
        <v>84</v>
      </c>
      <c r="AW198" s="14" t="s">
        <v>30</v>
      </c>
      <c r="AX198" s="14" t="s">
        <v>74</v>
      </c>
      <c r="AY198" s="253" t="s">
        <v>148</v>
      </c>
    </row>
    <row r="199" s="14" customFormat="1">
      <c r="A199" s="14"/>
      <c r="B199" s="243"/>
      <c r="C199" s="244"/>
      <c r="D199" s="234" t="s">
        <v>156</v>
      </c>
      <c r="E199" s="245" t="s">
        <v>1</v>
      </c>
      <c r="F199" s="246" t="s">
        <v>1489</v>
      </c>
      <c r="G199" s="244"/>
      <c r="H199" s="247">
        <v>4.4459999999999997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3" t="s">
        <v>156</v>
      </c>
      <c r="AU199" s="253" t="s">
        <v>84</v>
      </c>
      <c r="AV199" s="14" t="s">
        <v>84</v>
      </c>
      <c r="AW199" s="14" t="s">
        <v>30</v>
      </c>
      <c r="AX199" s="14" t="s">
        <v>74</v>
      </c>
      <c r="AY199" s="253" t="s">
        <v>148</v>
      </c>
    </row>
    <row r="200" s="14" customFormat="1">
      <c r="A200" s="14"/>
      <c r="B200" s="243"/>
      <c r="C200" s="244"/>
      <c r="D200" s="234" t="s">
        <v>156</v>
      </c>
      <c r="E200" s="245" t="s">
        <v>1</v>
      </c>
      <c r="F200" s="246" t="s">
        <v>1490</v>
      </c>
      <c r="G200" s="244"/>
      <c r="H200" s="247">
        <v>3.9870000000000001</v>
      </c>
      <c r="I200" s="248"/>
      <c r="J200" s="244"/>
      <c r="K200" s="244"/>
      <c r="L200" s="249"/>
      <c r="M200" s="250"/>
      <c r="N200" s="251"/>
      <c r="O200" s="251"/>
      <c r="P200" s="251"/>
      <c r="Q200" s="251"/>
      <c r="R200" s="251"/>
      <c r="S200" s="251"/>
      <c r="T200" s="25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3" t="s">
        <v>156</v>
      </c>
      <c r="AU200" s="253" t="s">
        <v>84</v>
      </c>
      <c r="AV200" s="14" t="s">
        <v>84</v>
      </c>
      <c r="AW200" s="14" t="s">
        <v>30</v>
      </c>
      <c r="AX200" s="14" t="s">
        <v>74</v>
      </c>
      <c r="AY200" s="253" t="s">
        <v>148</v>
      </c>
    </row>
    <row r="201" s="14" customFormat="1">
      <c r="A201" s="14"/>
      <c r="B201" s="243"/>
      <c r="C201" s="244"/>
      <c r="D201" s="234" t="s">
        <v>156</v>
      </c>
      <c r="E201" s="245" t="s">
        <v>1</v>
      </c>
      <c r="F201" s="246" t="s">
        <v>1491</v>
      </c>
      <c r="G201" s="244"/>
      <c r="H201" s="247">
        <v>3.8860000000000001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3" t="s">
        <v>156</v>
      </c>
      <c r="AU201" s="253" t="s">
        <v>84</v>
      </c>
      <c r="AV201" s="14" t="s">
        <v>84</v>
      </c>
      <c r="AW201" s="14" t="s">
        <v>30</v>
      </c>
      <c r="AX201" s="14" t="s">
        <v>74</v>
      </c>
      <c r="AY201" s="253" t="s">
        <v>148</v>
      </c>
    </row>
    <row r="202" s="16" customFormat="1">
      <c r="A202" s="16"/>
      <c r="B202" s="265"/>
      <c r="C202" s="266"/>
      <c r="D202" s="234" t="s">
        <v>156</v>
      </c>
      <c r="E202" s="267" t="s">
        <v>1</v>
      </c>
      <c r="F202" s="268" t="s">
        <v>178</v>
      </c>
      <c r="G202" s="266"/>
      <c r="H202" s="269">
        <v>25.218999999999998</v>
      </c>
      <c r="I202" s="270"/>
      <c r="J202" s="266"/>
      <c r="K202" s="266"/>
      <c r="L202" s="271"/>
      <c r="M202" s="272"/>
      <c r="N202" s="273"/>
      <c r="O202" s="273"/>
      <c r="P202" s="273"/>
      <c r="Q202" s="273"/>
      <c r="R202" s="273"/>
      <c r="S202" s="273"/>
      <c r="T202" s="274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T202" s="275" t="s">
        <v>156</v>
      </c>
      <c r="AU202" s="275" t="s">
        <v>84</v>
      </c>
      <c r="AV202" s="16" t="s">
        <v>149</v>
      </c>
      <c r="AW202" s="16" t="s">
        <v>30</v>
      </c>
      <c r="AX202" s="16" t="s">
        <v>74</v>
      </c>
      <c r="AY202" s="275" t="s">
        <v>148</v>
      </c>
    </row>
    <row r="203" s="14" customFormat="1">
      <c r="A203" s="14"/>
      <c r="B203" s="243"/>
      <c r="C203" s="244"/>
      <c r="D203" s="234" t="s">
        <v>156</v>
      </c>
      <c r="E203" s="245" t="s">
        <v>1</v>
      </c>
      <c r="F203" s="246" t="s">
        <v>1492</v>
      </c>
      <c r="G203" s="244"/>
      <c r="H203" s="247">
        <v>9.1500000000000004</v>
      </c>
      <c r="I203" s="248"/>
      <c r="J203" s="244"/>
      <c r="K203" s="244"/>
      <c r="L203" s="249"/>
      <c r="M203" s="250"/>
      <c r="N203" s="251"/>
      <c r="O203" s="251"/>
      <c r="P203" s="251"/>
      <c r="Q203" s="251"/>
      <c r="R203" s="251"/>
      <c r="S203" s="251"/>
      <c r="T203" s="252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3" t="s">
        <v>156</v>
      </c>
      <c r="AU203" s="253" t="s">
        <v>84</v>
      </c>
      <c r="AV203" s="14" t="s">
        <v>84</v>
      </c>
      <c r="AW203" s="14" t="s">
        <v>30</v>
      </c>
      <c r="AX203" s="14" t="s">
        <v>74</v>
      </c>
      <c r="AY203" s="253" t="s">
        <v>148</v>
      </c>
    </row>
    <row r="204" s="14" customFormat="1">
      <c r="A204" s="14"/>
      <c r="B204" s="243"/>
      <c r="C204" s="244"/>
      <c r="D204" s="234" t="s">
        <v>156</v>
      </c>
      <c r="E204" s="245" t="s">
        <v>1</v>
      </c>
      <c r="F204" s="246" t="s">
        <v>1493</v>
      </c>
      <c r="G204" s="244"/>
      <c r="H204" s="247">
        <v>12.300000000000001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3" t="s">
        <v>156</v>
      </c>
      <c r="AU204" s="253" t="s">
        <v>84</v>
      </c>
      <c r="AV204" s="14" t="s">
        <v>84</v>
      </c>
      <c r="AW204" s="14" t="s">
        <v>30</v>
      </c>
      <c r="AX204" s="14" t="s">
        <v>74</v>
      </c>
      <c r="AY204" s="253" t="s">
        <v>148</v>
      </c>
    </row>
    <row r="205" s="14" customFormat="1">
      <c r="A205" s="14"/>
      <c r="B205" s="243"/>
      <c r="C205" s="244"/>
      <c r="D205" s="234" t="s">
        <v>156</v>
      </c>
      <c r="E205" s="245" t="s">
        <v>1</v>
      </c>
      <c r="F205" s="246" t="s">
        <v>1494</v>
      </c>
      <c r="G205" s="244"/>
      <c r="H205" s="247">
        <v>4.5099999999999998</v>
      </c>
      <c r="I205" s="248"/>
      <c r="J205" s="244"/>
      <c r="K205" s="244"/>
      <c r="L205" s="249"/>
      <c r="M205" s="250"/>
      <c r="N205" s="251"/>
      <c r="O205" s="251"/>
      <c r="P205" s="251"/>
      <c r="Q205" s="251"/>
      <c r="R205" s="251"/>
      <c r="S205" s="251"/>
      <c r="T205" s="25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3" t="s">
        <v>156</v>
      </c>
      <c r="AU205" s="253" t="s">
        <v>84</v>
      </c>
      <c r="AV205" s="14" t="s">
        <v>84</v>
      </c>
      <c r="AW205" s="14" t="s">
        <v>30</v>
      </c>
      <c r="AX205" s="14" t="s">
        <v>74</v>
      </c>
      <c r="AY205" s="253" t="s">
        <v>148</v>
      </c>
    </row>
    <row r="206" s="14" customFormat="1">
      <c r="A206" s="14"/>
      <c r="B206" s="243"/>
      <c r="C206" s="244"/>
      <c r="D206" s="234" t="s">
        <v>156</v>
      </c>
      <c r="E206" s="245" t="s">
        <v>1</v>
      </c>
      <c r="F206" s="246" t="s">
        <v>1495</v>
      </c>
      <c r="G206" s="244"/>
      <c r="H206" s="247">
        <v>5.6429999999999998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156</v>
      </c>
      <c r="AU206" s="253" t="s">
        <v>84</v>
      </c>
      <c r="AV206" s="14" t="s">
        <v>84</v>
      </c>
      <c r="AW206" s="14" t="s">
        <v>30</v>
      </c>
      <c r="AX206" s="14" t="s">
        <v>74</v>
      </c>
      <c r="AY206" s="253" t="s">
        <v>148</v>
      </c>
    </row>
    <row r="207" s="16" customFormat="1">
      <c r="A207" s="16"/>
      <c r="B207" s="265"/>
      <c r="C207" s="266"/>
      <c r="D207" s="234" t="s">
        <v>156</v>
      </c>
      <c r="E207" s="267" t="s">
        <v>1</v>
      </c>
      <c r="F207" s="268" t="s">
        <v>178</v>
      </c>
      <c r="G207" s="266"/>
      <c r="H207" s="269">
        <v>31.603000000000002</v>
      </c>
      <c r="I207" s="270"/>
      <c r="J207" s="266"/>
      <c r="K207" s="266"/>
      <c r="L207" s="271"/>
      <c r="M207" s="272"/>
      <c r="N207" s="273"/>
      <c r="O207" s="273"/>
      <c r="P207" s="273"/>
      <c r="Q207" s="273"/>
      <c r="R207" s="273"/>
      <c r="S207" s="273"/>
      <c r="T207" s="274"/>
      <c r="U207" s="16"/>
      <c r="V207" s="16"/>
      <c r="W207" s="16"/>
      <c r="X207" s="16"/>
      <c r="Y207" s="16"/>
      <c r="Z207" s="16"/>
      <c r="AA207" s="16"/>
      <c r="AB207" s="16"/>
      <c r="AC207" s="16"/>
      <c r="AD207" s="16"/>
      <c r="AE207" s="16"/>
      <c r="AT207" s="275" t="s">
        <v>156</v>
      </c>
      <c r="AU207" s="275" t="s">
        <v>84</v>
      </c>
      <c r="AV207" s="16" t="s">
        <v>149</v>
      </c>
      <c r="AW207" s="16" t="s">
        <v>30</v>
      </c>
      <c r="AX207" s="16" t="s">
        <v>74</v>
      </c>
      <c r="AY207" s="275" t="s">
        <v>148</v>
      </c>
    </row>
    <row r="208" s="14" customFormat="1">
      <c r="A208" s="14"/>
      <c r="B208" s="243"/>
      <c r="C208" s="244"/>
      <c r="D208" s="234" t="s">
        <v>156</v>
      </c>
      <c r="E208" s="245" t="s">
        <v>1</v>
      </c>
      <c r="F208" s="246" t="s">
        <v>1496</v>
      </c>
      <c r="G208" s="244"/>
      <c r="H208" s="247">
        <v>9.1500000000000004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156</v>
      </c>
      <c r="AU208" s="253" t="s">
        <v>84</v>
      </c>
      <c r="AV208" s="14" t="s">
        <v>84</v>
      </c>
      <c r="AW208" s="14" t="s">
        <v>30</v>
      </c>
      <c r="AX208" s="14" t="s">
        <v>74</v>
      </c>
      <c r="AY208" s="253" t="s">
        <v>148</v>
      </c>
    </row>
    <row r="209" s="14" customFormat="1">
      <c r="A209" s="14"/>
      <c r="B209" s="243"/>
      <c r="C209" s="244"/>
      <c r="D209" s="234" t="s">
        <v>156</v>
      </c>
      <c r="E209" s="245" t="s">
        <v>1</v>
      </c>
      <c r="F209" s="246" t="s">
        <v>1497</v>
      </c>
      <c r="G209" s="244"/>
      <c r="H209" s="247">
        <v>6.0999999999999996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3" t="s">
        <v>156</v>
      </c>
      <c r="AU209" s="253" t="s">
        <v>84</v>
      </c>
      <c r="AV209" s="14" t="s">
        <v>84</v>
      </c>
      <c r="AW209" s="14" t="s">
        <v>30</v>
      </c>
      <c r="AX209" s="14" t="s">
        <v>74</v>
      </c>
      <c r="AY209" s="253" t="s">
        <v>148</v>
      </c>
    </row>
    <row r="210" s="16" customFormat="1">
      <c r="A210" s="16"/>
      <c r="B210" s="265"/>
      <c r="C210" s="266"/>
      <c r="D210" s="234" t="s">
        <v>156</v>
      </c>
      <c r="E210" s="267" t="s">
        <v>1</v>
      </c>
      <c r="F210" s="268" t="s">
        <v>178</v>
      </c>
      <c r="G210" s="266"/>
      <c r="H210" s="269">
        <v>15.25</v>
      </c>
      <c r="I210" s="270"/>
      <c r="J210" s="266"/>
      <c r="K210" s="266"/>
      <c r="L210" s="271"/>
      <c r="M210" s="272"/>
      <c r="N210" s="273"/>
      <c r="O210" s="273"/>
      <c r="P210" s="273"/>
      <c r="Q210" s="273"/>
      <c r="R210" s="273"/>
      <c r="S210" s="273"/>
      <c r="T210" s="274"/>
      <c r="U210" s="16"/>
      <c r="V210" s="16"/>
      <c r="W210" s="16"/>
      <c r="X210" s="16"/>
      <c r="Y210" s="16"/>
      <c r="Z210" s="16"/>
      <c r="AA210" s="16"/>
      <c r="AB210" s="16"/>
      <c r="AC210" s="16"/>
      <c r="AD210" s="16"/>
      <c r="AE210" s="16"/>
      <c r="AT210" s="275" t="s">
        <v>156</v>
      </c>
      <c r="AU210" s="275" t="s">
        <v>84</v>
      </c>
      <c r="AV210" s="16" t="s">
        <v>149</v>
      </c>
      <c r="AW210" s="16" t="s">
        <v>30</v>
      </c>
      <c r="AX210" s="16" t="s">
        <v>74</v>
      </c>
      <c r="AY210" s="275" t="s">
        <v>148</v>
      </c>
    </row>
    <row r="211" s="15" customFormat="1">
      <c r="A211" s="15"/>
      <c r="B211" s="254"/>
      <c r="C211" s="255"/>
      <c r="D211" s="234" t="s">
        <v>156</v>
      </c>
      <c r="E211" s="256" t="s">
        <v>1</v>
      </c>
      <c r="F211" s="257" t="s">
        <v>162</v>
      </c>
      <c r="G211" s="255"/>
      <c r="H211" s="258">
        <v>72.071999999999989</v>
      </c>
      <c r="I211" s="259"/>
      <c r="J211" s="255"/>
      <c r="K211" s="255"/>
      <c r="L211" s="260"/>
      <c r="M211" s="261"/>
      <c r="N211" s="262"/>
      <c r="O211" s="262"/>
      <c r="P211" s="262"/>
      <c r="Q211" s="262"/>
      <c r="R211" s="262"/>
      <c r="S211" s="262"/>
      <c r="T211" s="263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64" t="s">
        <v>156</v>
      </c>
      <c r="AU211" s="264" t="s">
        <v>84</v>
      </c>
      <c r="AV211" s="15" t="s">
        <v>155</v>
      </c>
      <c r="AW211" s="15" t="s">
        <v>30</v>
      </c>
      <c r="AX211" s="15" t="s">
        <v>82</v>
      </c>
      <c r="AY211" s="264" t="s">
        <v>148</v>
      </c>
    </row>
    <row r="212" s="2" customFormat="1" ht="33" customHeight="1">
      <c r="A212" s="39"/>
      <c r="B212" s="40"/>
      <c r="C212" s="219" t="s">
        <v>8</v>
      </c>
      <c r="D212" s="219" t="s">
        <v>151</v>
      </c>
      <c r="E212" s="220" t="s">
        <v>1498</v>
      </c>
      <c r="F212" s="221" t="s">
        <v>1499</v>
      </c>
      <c r="G212" s="222" t="s">
        <v>154</v>
      </c>
      <c r="H212" s="223">
        <v>72.072000000000003</v>
      </c>
      <c r="I212" s="224"/>
      <c r="J212" s="225">
        <f>ROUND(I212*H212,2)</f>
        <v>0</v>
      </c>
      <c r="K212" s="221" t="s">
        <v>33</v>
      </c>
      <c r="L212" s="45"/>
      <c r="M212" s="226" t="s">
        <v>1</v>
      </c>
      <c r="N212" s="227" t="s">
        <v>39</v>
      </c>
      <c r="O212" s="92"/>
      <c r="P212" s="228">
        <f>O212*H212</f>
        <v>0</v>
      </c>
      <c r="Q212" s="228">
        <v>0.0044079999999999996</v>
      </c>
      <c r="R212" s="228">
        <f>Q212*H212</f>
        <v>0.31769337599999997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155</v>
      </c>
      <c r="AT212" s="230" t="s">
        <v>151</v>
      </c>
      <c r="AU212" s="230" t="s">
        <v>84</v>
      </c>
      <c r="AY212" s="18" t="s">
        <v>148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82</v>
      </c>
      <c r="BK212" s="231">
        <f>ROUND(I212*H212,2)</f>
        <v>0</v>
      </c>
      <c r="BL212" s="18" t="s">
        <v>155</v>
      </c>
      <c r="BM212" s="230" t="s">
        <v>270</v>
      </c>
    </row>
    <row r="213" s="2" customFormat="1" ht="24.15" customHeight="1">
      <c r="A213" s="39"/>
      <c r="B213" s="40"/>
      <c r="C213" s="219" t="s">
        <v>218</v>
      </c>
      <c r="D213" s="219" t="s">
        <v>151</v>
      </c>
      <c r="E213" s="220" t="s">
        <v>1500</v>
      </c>
      <c r="F213" s="221" t="s">
        <v>1501</v>
      </c>
      <c r="G213" s="222" t="s">
        <v>154</v>
      </c>
      <c r="H213" s="223">
        <v>72.072000000000003</v>
      </c>
      <c r="I213" s="224"/>
      <c r="J213" s="225">
        <f>ROUND(I213*H213,2)</f>
        <v>0</v>
      </c>
      <c r="K213" s="221" t="s">
        <v>33</v>
      </c>
      <c r="L213" s="45"/>
      <c r="M213" s="226" t="s">
        <v>1</v>
      </c>
      <c r="N213" s="227" t="s">
        <v>39</v>
      </c>
      <c r="O213" s="92"/>
      <c r="P213" s="228">
        <f>O213*H213</f>
        <v>0</v>
      </c>
      <c r="Q213" s="228">
        <v>0.0040000000000000001</v>
      </c>
      <c r="R213" s="228">
        <f>Q213*H213</f>
        <v>0.28828800000000004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155</v>
      </c>
      <c r="AT213" s="230" t="s">
        <v>151</v>
      </c>
      <c r="AU213" s="230" t="s">
        <v>84</v>
      </c>
      <c r="AY213" s="18" t="s">
        <v>148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82</v>
      </c>
      <c r="BK213" s="231">
        <f>ROUND(I213*H213,2)</f>
        <v>0</v>
      </c>
      <c r="BL213" s="18" t="s">
        <v>155</v>
      </c>
      <c r="BM213" s="230" t="s">
        <v>280</v>
      </c>
    </row>
    <row r="214" s="2" customFormat="1" ht="24.15" customHeight="1">
      <c r="A214" s="39"/>
      <c r="B214" s="40"/>
      <c r="C214" s="219" t="s">
        <v>251</v>
      </c>
      <c r="D214" s="219" t="s">
        <v>151</v>
      </c>
      <c r="E214" s="220" t="s">
        <v>1502</v>
      </c>
      <c r="F214" s="221" t="s">
        <v>1503</v>
      </c>
      <c r="G214" s="222" t="s">
        <v>168</v>
      </c>
      <c r="H214" s="223">
        <v>5.46</v>
      </c>
      <c r="I214" s="224"/>
      <c r="J214" s="225">
        <f>ROUND(I214*H214,2)</f>
        <v>0</v>
      </c>
      <c r="K214" s="221" t="s">
        <v>33</v>
      </c>
      <c r="L214" s="45"/>
      <c r="M214" s="226" t="s">
        <v>1</v>
      </c>
      <c r="N214" s="227" t="s">
        <v>39</v>
      </c>
      <c r="O214" s="92"/>
      <c r="P214" s="228">
        <f>O214*H214</f>
        <v>0</v>
      </c>
      <c r="Q214" s="228">
        <v>2.3010199999999998</v>
      </c>
      <c r="R214" s="228">
        <f>Q214*H214</f>
        <v>12.5635692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155</v>
      </c>
      <c r="AT214" s="230" t="s">
        <v>151</v>
      </c>
      <c r="AU214" s="230" t="s">
        <v>84</v>
      </c>
      <c r="AY214" s="18" t="s">
        <v>148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82</v>
      </c>
      <c r="BK214" s="231">
        <f>ROUND(I214*H214,2)</f>
        <v>0</v>
      </c>
      <c r="BL214" s="18" t="s">
        <v>155</v>
      </c>
      <c r="BM214" s="230" t="s">
        <v>289</v>
      </c>
    </row>
    <row r="215" s="13" customFormat="1">
      <c r="A215" s="13"/>
      <c r="B215" s="232"/>
      <c r="C215" s="233"/>
      <c r="D215" s="234" t="s">
        <v>156</v>
      </c>
      <c r="E215" s="235" t="s">
        <v>1</v>
      </c>
      <c r="F215" s="236" t="s">
        <v>1504</v>
      </c>
      <c r="G215" s="233"/>
      <c r="H215" s="235" t="s">
        <v>1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156</v>
      </c>
      <c r="AU215" s="242" t="s">
        <v>84</v>
      </c>
      <c r="AV215" s="13" t="s">
        <v>82</v>
      </c>
      <c r="AW215" s="13" t="s">
        <v>30</v>
      </c>
      <c r="AX215" s="13" t="s">
        <v>74</v>
      </c>
      <c r="AY215" s="242" t="s">
        <v>148</v>
      </c>
    </row>
    <row r="216" s="14" customFormat="1">
      <c r="A216" s="14"/>
      <c r="B216" s="243"/>
      <c r="C216" s="244"/>
      <c r="D216" s="234" t="s">
        <v>156</v>
      </c>
      <c r="E216" s="245" t="s">
        <v>1</v>
      </c>
      <c r="F216" s="246" t="s">
        <v>1505</v>
      </c>
      <c r="G216" s="244"/>
      <c r="H216" s="247">
        <v>3.375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156</v>
      </c>
      <c r="AU216" s="253" t="s">
        <v>84</v>
      </c>
      <c r="AV216" s="14" t="s">
        <v>84</v>
      </c>
      <c r="AW216" s="14" t="s">
        <v>30</v>
      </c>
      <c r="AX216" s="14" t="s">
        <v>74</v>
      </c>
      <c r="AY216" s="253" t="s">
        <v>148</v>
      </c>
    </row>
    <row r="217" s="14" customFormat="1">
      <c r="A217" s="14"/>
      <c r="B217" s="243"/>
      <c r="C217" s="244"/>
      <c r="D217" s="234" t="s">
        <v>156</v>
      </c>
      <c r="E217" s="245" t="s">
        <v>1</v>
      </c>
      <c r="F217" s="246" t="s">
        <v>1506</v>
      </c>
      <c r="G217" s="244"/>
      <c r="H217" s="247">
        <v>-0.057000000000000002</v>
      </c>
      <c r="I217" s="248"/>
      <c r="J217" s="244"/>
      <c r="K217" s="244"/>
      <c r="L217" s="249"/>
      <c r="M217" s="250"/>
      <c r="N217" s="251"/>
      <c r="O217" s="251"/>
      <c r="P217" s="251"/>
      <c r="Q217" s="251"/>
      <c r="R217" s="251"/>
      <c r="S217" s="251"/>
      <c r="T217" s="25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3" t="s">
        <v>156</v>
      </c>
      <c r="AU217" s="253" t="s">
        <v>84</v>
      </c>
      <c r="AV217" s="14" t="s">
        <v>84</v>
      </c>
      <c r="AW217" s="14" t="s">
        <v>30</v>
      </c>
      <c r="AX217" s="14" t="s">
        <v>74</v>
      </c>
      <c r="AY217" s="253" t="s">
        <v>148</v>
      </c>
    </row>
    <row r="218" s="14" customFormat="1">
      <c r="A218" s="14"/>
      <c r="B218" s="243"/>
      <c r="C218" s="244"/>
      <c r="D218" s="234" t="s">
        <v>156</v>
      </c>
      <c r="E218" s="245" t="s">
        <v>1</v>
      </c>
      <c r="F218" s="246" t="s">
        <v>1507</v>
      </c>
      <c r="G218" s="244"/>
      <c r="H218" s="247">
        <v>-0.042000000000000003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3" t="s">
        <v>156</v>
      </c>
      <c r="AU218" s="253" t="s">
        <v>84</v>
      </c>
      <c r="AV218" s="14" t="s">
        <v>84</v>
      </c>
      <c r="AW218" s="14" t="s">
        <v>30</v>
      </c>
      <c r="AX218" s="14" t="s">
        <v>74</v>
      </c>
      <c r="AY218" s="253" t="s">
        <v>148</v>
      </c>
    </row>
    <row r="219" s="16" customFormat="1">
      <c r="A219" s="16"/>
      <c r="B219" s="265"/>
      <c r="C219" s="266"/>
      <c r="D219" s="234" t="s">
        <v>156</v>
      </c>
      <c r="E219" s="267" t="s">
        <v>1</v>
      </c>
      <c r="F219" s="268" t="s">
        <v>178</v>
      </c>
      <c r="G219" s="266"/>
      <c r="H219" s="269">
        <v>3.2760000000000002</v>
      </c>
      <c r="I219" s="270"/>
      <c r="J219" s="266"/>
      <c r="K219" s="266"/>
      <c r="L219" s="271"/>
      <c r="M219" s="272"/>
      <c r="N219" s="273"/>
      <c r="O219" s="273"/>
      <c r="P219" s="273"/>
      <c r="Q219" s="273"/>
      <c r="R219" s="273"/>
      <c r="S219" s="273"/>
      <c r="T219" s="274"/>
      <c r="U219" s="16"/>
      <c r="V219" s="16"/>
      <c r="W219" s="16"/>
      <c r="X219" s="16"/>
      <c r="Y219" s="16"/>
      <c r="Z219" s="16"/>
      <c r="AA219" s="16"/>
      <c r="AB219" s="16"/>
      <c r="AC219" s="16"/>
      <c r="AD219" s="16"/>
      <c r="AE219" s="16"/>
      <c r="AT219" s="275" t="s">
        <v>156</v>
      </c>
      <c r="AU219" s="275" t="s">
        <v>84</v>
      </c>
      <c r="AV219" s="16" t="s">
        <v>149</v>
      </c>
      <c r="AW219" s="16" t="s">
        <v>30</v>
      </c>
      <c r="AX219" s="16" t="s">
        <v>74</v>
      </c>
      <c r="AY219" s="275" t="s">
        <v>148</v>
      </c>
    </row>
    <row r="220" s="13" customFormat="1">
      <c r="A220" s="13"/>
      <c r="B220" s="232"/>
      <c r="C220" s="233"/>
      <c r="D220" s="234" t="s">
        <v>156</v>
      </c>
      <c r="E220" s="235" t="s">
        <v>1</v>
      </c>
      <c r="F220" s="236" t="s">
        <v>1508</v>
      </c>
      <c r="G220" s="233"/>
      <c r="H220" s="235" t="s">
        <v>1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156</v>
      </c>
      <c r="AU220" s="242" t="s">
        <v>84</v>
      </c>
      <c r="AV220" s="13" t="s">
        <v>82</v>
      </c>
      <c r="AW220" s="13" t="s">
        <v>30</v>
      </c>
      <c r="AX220" s="13" t="s">
        <v>74</v>
      </c>
      <c r="AY220" s="242" t="s">
        <v>148</v>
      </c>
    </row>
    <row r="221" s="14" customFormat="1">
      <c r="A221" s="14"/>
      <c r="B221" s="243"/>
      <c r="C221" s="244"/>
      <c r="D221" s="234" t="s">
        <v>156</v>
      </c>
      <c r="E221" s="245" t="s">
        <v>1</v>
      </c>
      <c r="F221" s="246" t="s">
        <v>1509</v>
      </c>
      <c r="G221" s="244"/>
      <c r="H221" s="247">
        <v>2.1840000000000002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3" t="s">
        <v>156</v>
      </c>
      <c r="AU221" s="253" t="s">
        <v>84</v>
      </c>
      <c r="AV221" s="14" t="s">
        <v>84</v>
      </c>
      <c r="AW221" s="14" t="s">
        <v>30</v>
      </c>
      <c r="AX221" s="14" t="s">
        <v>74</v>
      </c>
      <c r="AY221" s="253" t="s">
        <v>148</v>
      </c>
    </row>
    <row r="222" s="15" customFormat="1">
      <c r="A222" s="15"/>
      <c r="B222" s="254"/>
      <c r="C222" s="255"/>
      <c r="D222" s="234" t="s">
        <v>156</v>
      </c>
      <c r="E222" s="256" t="s">
        <v>1</v>
      </c>
      <c r="F222" s="257" t="s">
        <v>162</v>
      </c>
      <c r="G222" s="255"/>
      <c r="H222" s="258">
        <v>5.4600000000000009</v>
      </c>
      <c r="I222" s="259"/>
      <c r="J222" s="255"/>
      <c r="K222" s="255"/>
      <c r="L222" s="260"/>
      <c r="M222" s="261"/>
      <c r="N222" s="262"/>
      <c r="O222" s="262"/>
      <c r="P222" s="262"/>
      <c r="Q222" s="262"/>
      <c r="R222" s="262"/>
      <c r="S222" s="262"/>
      <c r="T222" s="263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4" t="s">
        <v>156</v>
      </c>
      <c r="AU222" s="264" t="s">
        <v>84</v>
      </c>
      <c r="AV222" s="15" t="s">
        <v>155</v>
      </c>
      <c r="AW222" s="15" t="s">
        <v>30</v>
      </c>
      <c r="AX222" s="15" t="s">
        <v>82</v>
      </c>
      <c r="AY222" s="264" t="s">
        <v>148</v>
      </c>
    </row>
    <row r="223" s="2" customFormat="1" ht="24.15" customHeight="1">
      <c r="A223" s="39"/>
      <c r="B223" s="40"/>
      <c r="C223" s="219" t="s">
        <v>224</v>
      </c>
      <c r="D223" s="219" t="s">
        <v>151</v>
      </c>
      <c r="E223" s="220" t="s">
        <v>1510</v>
      </c>
      <c r="F223" s="221" t="s">
        <v>1511</v>
      </c>
      <c r="G223" s="222" t="s">
        <v>168</v>
      </c>
      <c r="H223" s="223">
        <v>1.0589999999999999</v>
      </c>
      <c r="I223" s="224"/>
      <c r="J223" s="225">
        <f>ROUND(I223*H223,2)</f>
        <v>0</v>
      </c>
      <c r="K223" s="221" t="s">
        <v>33</v>
      </c>
      <c r="L223" s="45"/>
      <c r="M223" s="226" t="s">
        <v>1</v>
      </c>
      <c r="N223" s="227" t="s">
        <v>39</v>
      </c>
      <c r="O223" s="92"/>
      <c r="P223" s="228">
        <f>O223*H223</f>
        <v>0</v>
      </c>
      <c r="Q223" s="228">
        <v>0.02</v>
      </c>
      <c r="R223" s="228">
        <f>Q223*H223</f>
        <v>0.021180000000000001</v>
      </c>
      <c r="S223" s="228">
        <v>0</v>
      </c>
      <c r="T223" s="229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0" t="s">
        <v>155</v>
      </c>
      <c r="AT223" s="230" t="s">
        <v>151</v>
      </c>
      <c r="AU223" s="230" t="s">
        <v>84</v>
      </c>
      <c r="AY223" s="18" t="s">
        <v>148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8" t="s">
        <v>82</v>
      </c>
      <c r="BK223" s="231">
        <f>ROUND(I223*H223,2)</f>
        <v>0</v>
      </c>
      <c r="BL223" s="18" t="s">
        <v>155</v>
      </c>
      <c r="BM223" s="230" t="s">
        <v>296</v>
      </c>
    </row>
    <row r="224" s="13" customFormat="1">
      <c r="A224" s="13"/>
      <c r="B224" s="232"/>
      <c r="C224" s="233"/>
      <c r="D224" s="234" t="s">
        <v>156</v>
      </c>
      <c r="E224" s="235" t="s">
        <v>1</v>
      </c>
      <c r="F224" s="236" t="s">
        <v>1512</v>
      </c>
      <c r="G224" s="233"/>
      <c r="H224" s="235" t="s">
        <v>1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156</v>
      </c>
      <c r="AU224" s="242" t="s">
        <v>84</v>
      </c>
      <c r="AV224" s="13" t="s">
        <v>82</v>
      </c>
      <c r="AW224" s="13" t="s">
        <v>30</v>
      </c>
      <c r="AX224" s="13" t="s">
        <v>74</v>
      </c>
      <c r="AY224" s="242" t="s">
        <v>148</v>
      </c>
    </row>
    <row r="225" s="14" customFormat="1">
      <c r="A225" s="14"/>
      <c r="B225" s="243"/>
      <c r="C225" s="244"/>
      <c r="D225" s="234" t="s">
        <v>156</v>
      </c>
      <c r="E225" s="245" t="s">
        <v>1</v>
      </c>
      <c r="F225" s="246" t="s">
        <v>1513</v>
      </c>
      <c r="G225" s="244"/>
      <c r="H225" s="247">
        <v>1.0589999999999999</v>
      </c>
      <c r="I225" s="248"/>
      <c r="J225" s="244"/>
      <c r="K225" s="244"/>
      <c r="L225" s="249"/>
      <c r="M225" s="250"/>
      <c r="N225" s="251"/>
      <c r="O225" s="251"/>
      <c r="P225" s="251"/>
      <c r="Q225" s="251"/>
      <c r="R225" s="251"/>
      <c r="S225" s="251"/>
      <c r="T225" s="252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3" t="s">
        <v>156</v>
      </c>
      <c r="AU225" s="253" t="s">
        <v>84</v>
      </c>
      <c r="AV225" s="14" t="s">
        <v>84</v>
      </c>
      <c r="AW225" s="14" t="s">
        <v>30</v>
      </c>
      <c r="AX225" s="14" t="s">
        <v>74</v>
      </c>
      <c r="AY225" s="253" t="s">
        <v>148</v>
      </c>
    </row>
    <row r="226" s="15" customFormat="1">
      <c r="A226" s="15"/>
      <c r="B226" s="254"/>
      <c r="C226" s="255"/>
      <c r="D226" s="234" t="s">
        <v>156</v>
      </c>
      <c r="E226" s="256" t="s">
        <v>1</v>
      </c>
      <c r="F226" s="257" t="s">
        <v>162</v>
      </c>
      <c r="G226" s="255"/>
      <c r="H226" s="258">
        <v>1.0589999999999999</v>
      </c>
      <c r="I226" s="259"/>
      <c r="J226" s="255"/>
      <c r="K226" s="255"/>
      <c r="L226" s="260"/>
      <c r="M226" s="261"/>
      <c r="N226" s="262"/>
      <c r="O226" s="262"/>
      <c r="P226" s="262"/>
      <c r="Q226" s="262"/>
      <c r="R226" s="262"/>
      <c r="S226" s="262"/>
      <c r="T226" s="263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64" t="s">
        <v>156</v>
      </c>
      <c r="AU226" s="264" t="s">
        <v>84</v>
      </c>
      <c r="AV226" s="15" t="s">
        <v>155</v>
      </c>
      <c r="AW226" s="15" t="s">
        <v>30</v>
      </c>
      <c r="AX226" s="15" t="s">
        <v>82</v>
      </c>
      <c r="AY226" s="264" t="s">
        <v>148</v>
      </c>
    </row>
    <row r="227" s="2" customFormat="1" ht="16.5" customHeight="1">
      <c r="A227" s="39"/>
      <c r="B227" s="40"/>
      <c r="C227" s="219" t="s">
        <v>267</v>
      </c>
      <c r="D227" s="219" t="s">
        <v>151</v>
      </c>
      <c r="E227" s="220" t="s">
        <v>434</v>
      </c>
      <c r="F227" s="221" t="s">
        <v>435</v>
      </c>
      <c r="G227" s="222" t="s">
        <v>173</v>
      </c>
      <c r="H227" s="223">
        <v>0.34699999999999998</v>
      </c>
      <c r="I227" s="224"/>
      <c r="J227" s="225">
        <f>ROUND(I227*H227,2)</f>
        <v>0</v>
      </c>
      <c r="K227" s="221" t="s">
        <v>33</v>
      </c>
      <c r="L227" s="45"/>
      <c r="M227" s="226" t="s">
        <v>1</v>
      </c>
      <c r="N227" s="227" t="s">
        <v>39</v>
      </c>
      <c r="O227" s="92"/>
      <c r="P227" s="228">
        <f>O227*H227</f>
        <v>0</v>
      </c>
      <c r="Q227" s="228">
        <v>1.0627727797</v>
      </c>
      <c r="R227" s="228">
        <f>Q227*H227</f>
        <v>0.36878215455589997</v>
      </c>
      <c r="S227" s="228">
        <v>0</v>
      </c>
      <c r="T227" s="229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0" t="s">
        <v>155</v>
      </c>
      <c r="AT227" s="230" t="s">
        <v>151</v>
      </c>
      <c r="AU227" s="230" t="s">
        <v>84</v>
      </c>
      <c r="AY227" s="18" t="s">
        <v>148</v>
      </c>
      <c r="BE227" s="231">
        <f>IF(N227="základní",J227,0)</f>
        <v>0</v>
      </c>
      <c r="BF227" s="231">
        <f>IF(N227="snížená",J227,0)</f>
        <v>0</v>
      </c>
      <c r="BG227" s="231">
        <f>IF(N227="zákl. přenesená",J227,0)</f>
        <v>0</v>
      </c>
      <c r="BH227" s="231">
        <f>IF(N227="sníž. přenesená",J227,0)</f>
        <v>0</v>
      </c>
      <c r="BI227" s="231">
        <f>IF(N227="nulová",J227,0)</f>
        <v>0</v>
      </c>
      <c r="BJ227" s="18" t="s">
        <v>82</v>
      </c>
      <c r="BK227" s="231">
        <f>ROUND(I227*H227,2)</f>
        <v>0</v>
      </c>
      <c r="BL227" s="18" t="s">
        <v>155</v>
      </c>
      <c r="BM227" s="230" t="s">
        <v>304</v>
      </c>
    </row>
    <row r="228" s="12" customFormat="1" ht="22.8" customHeight="1">
      <c r="A228" s="12"/>
      <c r="B228" s="203"/>
      <c r="C228" s="204"/>
      <c r="D228" s="205" t="s">
        <v>73</v>
      </c>
      <c r="E228" s="217" t="s">
        <v>202</v>
      </c>
      <c r="F228" s="217" t="s">
        <v>510</v>
      </c>
      <c r="G228" s="204"/>
      <c r="H228" s="204"/>
      <c r="I228" s="207"/>
      <c r="J228" s="218">
        <f>BK228</f>
        <v>0</v>
      </c>
      <c r="K228" s="204"/>
      <c r="L228" s="209"/>
      <c r="M228" s="210"/>
      <c r="N228" s="211"/>
      <c r="O228" s="211"/>
      <c r="P228" s="212">
        <f>SUM(P229:P294)</f>
        <v>0</v>
      </c>
      <c r="Q228" s="211"/>
      <c r="R228" s="212">
        <f>SUM(R229:R294)</f>
        <v>0.073902949999999995</v>
      </c>
      <c r="S228" s="211"/>
      <c r="T228" s="213">
        <f>SUM(T229:T294)</f>
        <v>20.421694000000002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4" t="s">
        <v>82</v>
      </c>
      <c r="AT228" s="215" t="s">
        <v>73</v>
      </c>
      <c r="AU228" s="215" t="s">
        <v>82</v>
      </c>
      <c r="AY228" s="214" t="s">
        <v>148</v>
      </c>
      <c r="BK228" s="216">
        <f>SUM(BK229:BK294)</f>
        <v>0</v>
      </c>
    </row>
    <row r="229" s="2" customFormat="1" ht="33" customHeight="1">
      <c r="A229" s="39"/>
      <c r="B229" s="40"/>
      <c r="C229" s="219" t="s">
        <v>230</v>
      </c>
      <c r="D229" s="219" t="s">
        <v>151</v>
      </c>
      <c r="E229" s="220" t="s">
        <v>518</v>
      </c>
      <c r="F229" s="221" t="s">
        <v>519</v>
      </c>
      <c r="G229" s="222" t="s">
        <v>154</v>
      </c>
      <c r="H229" s="223">
        <v>223.19999999999999</v>
      </c>
      <c r="I229" s="224"/>
      <c r="J229" s="225">
        <f>ROUND(I229*H229,2)</f>
        <v>0</v>
      </c>
      <c r="K229" s="221" t="s">
        <v>33</v>
      </c>
      <c r="L229" s="45"/>
      <c r="M229" s="226" t="s">
        <v>1</v>
      </c>
      <c r="N229" s="227" t="s">
        <v>39</v>
      </c>
      <c r="O229" s="92"/>
      <c r="P229" s="228">
        <f>O229*H229</f>
        <v>0</v>
      </c>
      <c r="Q229" s="228">
        <v>0.00012999999999999999</v>
      </c>
      <c r="R229" s="228">
        <f>Q229*H229</f>
        <v>0.029015999999999997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155</v>
      </c>
      <c r="AT229" s="230" t="s">
        <v>151</v>
      </c>
      <c r="AU229" s="230" t="s">
        <v>84</v>
      </c>
      <c r="AY229" s="18" t="s">
        <v>148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82</v>
      </c>
      <c r="BK229" s="231">
        <f>ROUND(I229*H229,2)</f>
        <v>0</v>
      </c>
      <c r="BL229" s="18" t="s">
        <v>155</v>
      </c>
      <c r="BM229" s="230" t="s">
        <v>314</v>
      </c>
    </row>
    <row r="230" s="13" customFormat="1">
      <c r="A230" s="13"/>
      <c r="B230" s="232"/>
      <c r="C230" s="233"/>
      <c r="D230" s="234" t="s">
        <v>156</v>
      </c>
      <c r="E230" s="235" t="s">
        <v>1</v>
      </c>
      <c r="F230" s="236" t="s">
        <v>1514</v>
      </c>
      <c r="G230" s="233"/>
      <c r="H230" s="235" t="s">
        <v>1</v>
      </c>
      <c r="I230" s="237"/>
      <c r="J230" s="233"/>
      <c r="K230" s="233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156</v>
      </c>
      <c r="AU230" s="242" t="s">
        <v>84</v>
      </c>
      <c r="AV230" s="13" t="s">
        <v>82</v>
      </c>
      <c r="AW230" s="13" t="s">
        <v>30</v>
      </c>
      <c r="AX230" s="13" t="s">
        <v>74</v>
      </c>
      <c r="AY230" s="242" t="s">
        <v>148</v>
      </c>
    </row>
    <row r="231" s="14" customFormat="1">
      <c r="A231" s="14"/>
      <c r="B231" s="243"/>
      <c r="C231" s="244"/>
      <c r="D231" s="234" t="s">
        <v>156</v>
      </c>
      <c r="E231" s="245" t="s">
        <v>1</v>
      </c>
      <c r="F231" s="246" t="s">
        <v>1515</v>
      </c>
      <c r="G231" s="244"/>
      <c r="H231" s="247">
        <v>43.200000000000003</v>
      </c>
      <c r="I231" s="248"/>
      <c r="J231" s="244"/>
      <c r="K231" s="244"/>
      <c r="L231" s="249"/>
      <c r="M231" s="250"/>
      <c r="N231" s="251"/>
      <c r="O231" s="251"/>
      <c r="P231" s="251"/>
      <c r="Q231" s="251"/>
      <c r="R231" s="251"/>
      <c r="S231" s="251"/>
      <c r="T231" s="252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3" t="s">
        <v>156</v>
      </c>
      <c r="AU231" s="253" t="s">
        <v>84</v>
      </c>
      <c r="AV231" s="14" t="s">
        <v>84</v>
      </c>
      <c r="AW231" s="14" t="s">
        <v>30</v>
      </c>
      <c r="AX231" s="14" t="s">
        <v>74</v>
      </c>
      <c r="AY231" s="253" t="s">
        <v>148</v>
      </c>
    </row>
    <row r="232" s="14" customFormat="1">
      <c r="A232" s="14"/>
      <c r="B232" s="243"/>
      <c r="C232" s="244"/>
      <c r="D232" s="234" t="s">
        <v>156</v>
      </c>
      <c r="E232" s="245" t="s">
        <v>1</v>
      </c>
      <c r="F232" s="246" t="s">
        <v>1516</v>
      </c>
      <c r="G232" s="244"/>
      <c r="H232" s="247">
        <v>28.800000000000001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156</v>
      </c>
      <c r="AU232" s="253" t="s">
        <v>84</v>
      </c>
      <c r="AV232" s="14" t="s">
        <v>84</v>
      </c>
      <c r="AW232" s="14" t="s">
        <v>30</v>
      </c>
      <c r="AX232" s="14" t="s">
        <v>74</v>
      </c>
      <c r="AY232" s="253" t="s">
        <v>148</v>
      </c>
    </row>
    <row r="233" s="14" customFormat="1">
      <c r="A233" s="14"/>
      <c r="B233" s="243"/>
      <c r="C233" s="244"/>
      <c r="D233" s="234" t="s">
        <v>156</v>
      </c>
      <c r="E233" s="245" t="s">
        <v>1</v>
      </c>
      <c r="F233" s="246" t="s">
        <v>1517</v>
      </c>
      <c r="G233" s="244"/>
      <c r="H233" s="247">
        <v>25.199999999999999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3" t="s">
        <v>156</v>
      </c>
      <c r="AU233" s="253" t="s">
        <v>84</v>
      </c>
      <c r="AV233" s="14" t="s">
        <v>84</v>
      </c>
      <c r="AW233" s="14" t="s">
        <v>30</v>
      </c>
      <c r="AX233" s="14" t="s">
        <v>74</v>
      </c>
      <c r="AY233" s="253" t="s">
        <v>148</v>
      </c>
    </row>
    <row r="234" s="14" customFormat="1">
      <c r="A234" s="14"/>
      <c r="B234" s="243"/>
      <c r="C234" s="244"/>
      <c r="D234" s="234" t="s">
        <v>156</v>
      </c>
      <c r="E234" s="245" t="s">
        <v>1</v>
      </c>
      <c r="F234" s="246" t="s">
        <v>1518</v>
      </c>
      <c r="G234" s="244"/>
      <c r="H234" s="247">
        <v>14.4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156</v>
      </c>
      <c r="AU234" s="253" t="s">
        <v>84</v>
      </c>
      <c r="AV234" s="14" t="s">
        <v>84</v>
      </c>
      <c r="AW234" s="14" t="s">
        <v>30</v>
      </c>
      <c r="AX234" s="14" t="s">
        <v>74</v>
      </c>
      <c r="AY234" s="253" t="s">
        <v>148</v>
      </c>
    </row>
    <row r="235" s="16" customFormat="1">
      <c r="A235" s="16"/>
      <c r="B235" s="265"/>
      <c r="C235" s="266"/>
      <c r="D235" s="234" t="s">
        <v>156</v>
      </c>
      <c r="E235" s="267" t="s">
        <v>1</v>
      </c>
      <c r="F235" s="268" t="s">
        <v>178</v>
      </c>
      <c r="G235" s="266"/>
      <c r="H235" s="269">
        <v>111.60000000000001</v>
      </c>
      <c r="I235" s="270"/>
      <c r="J235" s="266"/>
      <c r="K235" s="266"/>
      <c r="L235" s="271"/>
      <c r="M235" s="272"/>
      <c r="N235" s="273"/>
      <c r="O235" s="273"/>
      <c r="P235" s="273"/>
      <c r="Q235" s="273"/>
      <c r="R235" s="273"/>
      <c r="S235" s="273"/>
      <c r="T235" s="274"/>
      <c r="U235" s="16"/>
      <c r="V235" s="16"/>
      <c r="W235" s="16"/>
      <c r="X235" s="16"/>
      <c r="Y235" s="16"/>
      <c r="Z235" s="16"/>
      <c r="AA235" s="16"/>
      <c r="AB235" s="16"/>
      <c r="AC235" s="16"/>
      <c r="AD235" s="16"/>
      <c r="AE235" s="16"/>
      <c r="AT235" s="275" t="s">
        <v>156</v>
      </c>
      <c r="AU235" s="275" t="s">
        <v>84</v>
      </c>
      <c r="AV235" s="16" t="s">
        <v>149</v>
      </c>
      <c r="AW235" s="16" t="s">
        <v>30</v>
      </c>
      <c r="AX235" s="16" t="s">
        <v>74</v>
      </c>
      <c r="AY235" s="275" t="s">
        <v>148</v>
      </c>
    </row>
    <row r="236" s="14" customFormat="1">
      <c r="A236" s="14"/>
      <c r="B236" s="243"/>
      <c r="C236" s="244"/>
      <c r="D236" s="234" t="s">
        <v>156</v>
      </c>
      <c r="E236" s="245" t="s">
        <v>1</v>
      </c>
      <c r="F236" s="246" t="s">
        <v>1519</v>
      </c>
      <c r="G236" s="244"/>
      <c r="H236" s="247">
        <v>111.59999999999999</v>
      </c>
      <c r="I236" s="248"/>
      <c r="J236" s="244"/>
      <c r="K236" s="244"/>
      <c r="L236" s="249"/>
      <c r="M236" s="250"/>
      <c r="N236" s="251"/>
      <c r="O236" s="251"/>
      <c r="P236" s="251"/>
      <c r="Q236" s="251"/>
      <c r="R236" s="251"/>
      <c r="S236" s="251"/>
      <c r="T236" s="252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3" t="s">
        <v>156</v>
      </c>
      <c r="AU236" s="253" t="s">
        <v>84</v>
      </c>
      <c r="AV236" s="14" t="s">
        <v>84</v>
      </c>
      <c r="AW236" s="14" t="s">
        <v>30</v>
      </c>
      <c r="AX236" s="14" t="s">
        <v>74</v>
      </c>
      <c r="AY236" s="253" t="s">
        <v>148</v>
      </c>
    </row>
    <row r="237" s="15" customFormat="1">
      <c r="A237" s="15"/>
      <c r="B237" s="254"/>
      <c r="C237" s="255"/>
      <c r="D237" s="234" t="s">
        <v>156</v>
      </c>
      <c r="E237" s="256" t="s">
        <v>1</v>
      </c>
      <c r="F237" s="257" t="s">
        <v>162</v>
      </c>
      <c r="G237" s="255"/>
      <c r="H237" s="258">
        <v>223.19999999999999</v>
      </c>
      <c r="I237" s="259"/>
      <c r="J237" s="255"/>
      <c r="K237" s="255"/>
      <c r="L237" s="260"/>
      <c r="M237" s="261"/>
      <c r="N237" s="262"/>
      <c r="O237" s="262"/>
      <c r="P237" s="262"/>
      <c r="Q237" s="262"/>
      <c r="R237" s="262"/>
      <c r="S237" s="262"/>
      <c r="T237" s="263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64" t="s">
        <v>156</v>
      </c>
      <c r="AU237" s="264" t="s">
        <v>84</v>
      </c>
      <c r="AV237" s="15" t="s">
        <v>155</v>
      </c>
      <c r="AW237" s="15" t="s">
        <v>30</v>
      </c>
      <c r="AX237" s="15" t="s">
        <v>82</v>
      </c>
      <c r="AY237" s="264" t="s">
        <v>148</v>
      </c>
    </row>
    <row r="238" s="2" customFormat="1" ht="37.8" customHeight="1">
      <c r="A238" s="39"/>
      <c r="B238" s="40"/>
      <c r="C238" s="219" t="s">
        <v>7</v>
      </c>
      <c r="D238" s="219" t="s">
        <v>151</v>
      </c>
      <c r="E238" s="220" t="s">
        <v>1520</v>
      </c>
      <c r="F238" s="221" t="s">
        <v>1521</v>
      </c>
      <c r="G238" s="222" t="s">
        <v>168</v>
      </c>
      <c r="H238" s="223">
        <v>3.2759999999999998</v>
      </c>
      <c r="I238" s="224"/>
      <c r="J238" s="225">
        <f>ROUND(I238*H238,2)</f>
        <v>0</v>
      </c>
      <c r="K238" s="221" t="s">
        <v>33</v>
      </c>
      <c r="L238" s="45"/>
      <c r="M238" s="226" t="s">
        <v>1</v>
      </c>
      <c r="N238" s="227" t="s">
        <v>39</v>
      </c>
      <c r="O238" s="92"/>
      <c r="P238" s="228">
        <f>O238*H238</f>
        <v>0</v>
      </c>
      <c r="Q238" s="228">
        <v>0</v>
      </c>
      <c r="R238" s="228">
        <f>Q238*H238</f>
        <v>0</v>
      </c>
      <c r="S238" s="228">
        <v>2.2000000000000002</v>
      </c>
      <c r="T238" s="229">
        <f>S238*H238</f>
        <v>7.2072000000000003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155</v>
      </c>
      <c r="AT238" s="230" t="s">
        <v>151</v>
      </c>
      <c r="AU238" s="230" t="s">
        <v>84</v>
      </c>
      <c r="AY238" s="18" t="s">
        <v>148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82</v>
      </c>
      <c r="BK238" s="231">
        <f>ROUND(I238*H238,2)</f>
        <v>0</v>
      </c>
      <c r="BL238" s="18" t="s">
        <v>155</v>
      </c>
      <c r="BM238" s="230" t="s">
        <v>324</v>
      </c>
    </row>
    <row r="239" s="13" customFormat="1">
      <c r="A239" s="13"/>
      <c r="B239" s="232"/>
      <c r="C239" s="233"/>
      <c r="D239" s="234" t="s">
        <v>156</v>
      </c>
      <c r="E239" s="235" t="s">
        <v>1</v>
      </c>
      <c r="F239" s="236" t="s">
        <v>1504</v>
      </c>
      <c r="G239" s="233"/>
      <c r="H239" s="235" t="s">
        <v>1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2" t="s">
        <v>156</v>
      </c>
      <c r="AU239" s="242" t="s">
        <v>84</v>
      </c>
      <c r="AV239" s="13" t="s">
        <v>82</v>
      </c>
      <c r="AW239" s="13" t="s">
        <v>30</v>
      </c>
      <c r="AX239" s="13" t="s">
        <v>74</v>
      </c>
      <c r="AY239" s="242" t="s">
        <v>148</v>
      </c>
    </row>
    <row r="240" s="14" customFormat="1">
      <c r="A240" s="14"/>
      <c r="B240" s="243"/>
      <c r="C240" s="244"/>
      <c r="D240" s="234" t="s">
        <v>156</v>
      </c>
      <c r="E240" s="245" t="s">
        <v>1</v>
      </c>
      <c r="F240" s="246" t="s">
        <v>1505</v>
      </c>
      <c r="G240" s="244"/>
      <c r="H240" s="247">
        <v>3.375</v>
      </c>
      <c r="I240" s="248"/>
      <c r="J240" s="244"/>
      <c r="K240" s="244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156</v>
      </c>
      <c r="AU240" s="253" t="s">
        <v>84</v>
      </c>
      <c r="AV240" s="14" t="s">
        <v>84</v>
      </c>
      <c r="AW240" s="14" t="s">
        <v>30</v>
      </c>
      <c r="AX240" s="14" t="s">
        <v>74</v>
      </c>
      <c r="AY240" s="253" t="s">
        <v>148</v>
      </c>
    </row>
    <row r="241" s="14" customFormat="1">
      <c r="A241" s="14"/>
      <c r="B241" s="243"/>
      <c r="C241" s="244"/>
      <c r="D241" s="234" t="s">
        <v>156</v>
      </c>
      <c r="E241" s="245" t="s">
        <v>1</v>
      </c>
      <c r="F241" s="246" t="s">
        <v>1522</v>
      </c>
      <c r="G241" s="244"/>
      <c r="H241" s="247">
        <v>-0.057000000000000002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3" t="s">
        <v>156</v>
      </c>
      <c r="AU241" s="253" t="s">
        <v>84</v>
      </c>
      <c r="AV241" s="14" t="s">
        <v>84</v>
      </c>
      <c r="AW241" s="14" t="s">
        <v>30</v>
      </c>
      <c r="AX241" s="14" t="s">
        <v>74</v>
      </c>
      <c r="AY241" s="253" t="s">
        <v>148</v>
      </c>
    </row>
    <row r="242" s="14" customFormat="1">
      <c r="A242" s="14"/>
      <c r="B242" s="243"/>
      <c r="C242" s="244"/>
      <c r="D242" s="234" t="s">
        <v>156</v>
      </c>
      <c r="E242" s="245" t="s">
        <v>1</v>
      </c>
      <c r="F242" s="246" t="s">
        <v>1507</v>
      </c>
      <c r="G242" s="244"/>
      <c r="H242" s="247">
        <v>-0.042000000000000003</v>
      </c>
      <c r="I242" s="248"/>
      <c r="J242" s="244"/>
      <c r="K242" s="244"/>
      <c r="L242" s="249"/>
      <c r="M242" s="250"/>
      <c r="N242" s="251"/>
      <c r="O242" s="251"/>
      <c r="P242" s="251"/>
      <c r="Q242" s="251"/>
      <c r="R242" s="251"/>
      <c r="S242" s="251"/>
      <c r="T242" s="252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3" t="s">
        <v>156</v>
      </c>
      <c r="AU242" s="253" t="s">
        <v>84</v>
      </c>
      <c r="AV242" s="14" t="s">
        <v>84</v>
      </c>
      <c r="AW242" s="14" t="s">
        <v>30</v>
      </c>
      <c r="AX242" s="14" t="s">
        <v>74</v>
      </c>
      <c r="AY242" s="253" t="s">
        <v>148</v>
      </c>
    </row>
    <row r="243" s="15" customFormat="1">
      <c r="A243" s="15"/>
      <c r="B243" s="254"/>
      <c r="C243" s="255"/>
      <c r="D243" s="234" t="s">
        <v>156</v>
      </c>
      <c r="E243" s="256" t="s">
        <v>1</v>
      </c>
      <c r="F243" s="257" t="s">
        <v>162</v>
      </c>
      <c r="G243" s="255"/>
      <c r="H243" s="258">
        <v>3.2760000000000002</v>
      </c>
      <c r="I243" s="259"/>
      <c r="J243" s="255"/>
      <c r="K243" s="255"/>
      <c r="L243" s="260"/>
      <c r="M243" s="261"/>
      <c r="N243" s="262"/>
      <c r="O243" s="262"/>
      <c r="P243" s="262"/>
      <c r="Q243" s="262"/>
      <c r="R243" s="262"/>
      <c r="S243" s="262"/>
      <c r="T243" s="263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4" t="s">
        <v>156</v>
      </c>
      <c r="AU243" s="264" t="s">
        <v>84</v>
      </c>
      <c r="AV243" s="15" t="s">
        <v>155</v>
      </c>
      <c r="AW243" s="15" t="s">
        <v>30</v>
      </c>
      <c r="AX243" s="15" t="s">
        <v>82</v>
      </c>
      <c r="AY243" s="264" t="s">
        <v>148</v>
      </c>
    </row>
    <row r="244" s="2" customFormat="1" ht="24.15" customHeight="1">
      <c r="A244" s="39"/>
      <c r="B244" s="40"/>
      <c r="C244" s="219" t="s">
        <v>234</v>
      </c>
      <c r="D244" s="219" t="s">
        <v>151</v>
      </c>
      <c r="E244" s="220" t="s">
        <v>1523</v>
      </c>
      <c r="F244" s="221" t="s">
        <v>1524</v>
      </c>
      <c r="G244" s="222" t="s">
        <v>154</v>
      </c>
      <c r="H244" s="223">
        <v>13.220000000000001</v>
      </c>
      <c r="I244" s="224"/>
      <c r="J244" s="225">
        <f>ROUND(I244*H244,2)</f>
        <v>0</v>
      </c>
      <c r="K244" s="221" t="s">
        <v>33</v>
      </c>
      <c r="L244" s="45"/>
      <c r="M244" s="226" t="s">
        <v>1</v>
      </c>
      <c r="N244" s="227" t="s">
        <v>39</v>
      </c>
      <c r="O244" s="92"/>
      <c r="P244" s="228">
        <f>O244*H244</f>
        <v>0</v>
      </c>
      <c r="Q244" s="228">
        <v>0</v>
      </c>
      <c r="R244" s="228">
        <f>Q244*H244</f>
        <v>0</v>
      </c>
      <c r="S244" s="228">
        <v>0.089999999999999997</v>
      </c>
      <c r="T244" s="229">
        <f>S244*H244</f>
        <v>1.1898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155</v>
      </c>
      <c r="AT244" s="230" t="s">
        <v>151</v>
      </c>
      <c r="AU244" s="230" t="s">
        <v>84</v>
      </c>
      <c r="AY244" s="18" t="s">
        <v>148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82</v>
      </c>
      <c r="BK244" s="231">
        <f>ROUND(I244*H244,2)</f>
        <v>0</v>
      </c>
      <c r="BL244" s="18" t="s">
        <v>155</v>
      </c>
      <c r="BM244" s="230" t="s">
        <v>327</v>
      </c>
    </row>
    <row r="245" s="13" customFormat="1">
      <c r="A245" s="13"/>
      <c r="B245" s="232"/>
      <c r="C245" s="233"/>
      <c r="D245" s="234" t="s">
        <v>156</v>
      </c>
      <c r="E245" s="235" t="s">
        <v>1</v>
      </c>
      <c r="F245" s="236" t="s">
        <v>1525</v>
      </c>
      <c r="G245" s="233"/>
      <c r="H245" s="235" t="s">
        <v>1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156</v>
      </c>
      <c r="AU245" s="242" t="s">
        <v>84</v>
      </c>
      <c r="AV245" s="13" t="s">
        <v>82</v>
      </c>
      <c r="AW245" s="13" t="s">
        <v>30</v>
      </c>
      <c r="AX245" s="13" t="s">
        <v>74</v>
      </c>
      <c r="AY245" s="242" t="s">
        <v>148</v>
      </c>
    </row>
    <row r="246" s="14" customFormat="1">
      <c r="A246" s="14"/>
      <c r="B246" s="243"/>
      <c r="C246" s="244"/>
      <c r="D246" s="234" t="s">
        <v>156</v>
      </c>
      <c r="E246" s="245" t="s">
        <v>1</v>
      </c>
      <c r="F246" s="246" t="s">
        <v>1526</v>
      </c>
      <c r="G246" s="244"/>
      <c r="H246" s="247">
        <v>13.5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3" t="s">
        <v>156</v>
      </c>
      <c r="AU246" s="253" t="s">
        <v>84</v>
      </c>
      <c r="AV246" s="14" t="s">
        <v>84</v>
      </c>
      <c r="AW246" s="14" t="s">
        <v>30</v>
      </c>
      <c r="AX246" s="14" t="s">
        <v>74</v>
      </c>
      <c r="AY246" s="253" t="s">
        <v>148</v>
      </c>
    </row>
    <row r="247" s="14" customFormat="1">
      <c r="A247" s="14"/>
      <c r="B247" s="243"/>
      <c r="C247" s="244"/>
      <c r="D247" s="234" t="s">
        <v>156</v>
      </c>
      <c r="E247" s="245" t="s">
        <v>1</v>
      </c>
      <c r="F247" s="246" t="s">
        <v>1527</v>
      </c>
      <c r="G247" s="244"/>
      <c r="H247" s="247">
        <v>-0.28000000000000003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156</v>
      </c>
      <c r="AU247" s="253" t="s">
        <v>84</v>
      </c>
      <c r="AV247" s="14" t="s">
        <v>84</v>
      </c>
      <c r="AW247" s="14" t="s">
        <v>30</v>
      </c>
      <c r="AX247" s="14" t="s">
        <v>74</v>
      </c>
      <c r="AY247" s="253" t="s">
        <v>148</v>
      </c>
    </row>
    <row r="248" s="15" customFormat="1">
      <c r="A248" s="15"/>
      <c r="B248" s="254"/>
      <c r="C248" s="255"/>
      <c r="D248" s="234" t="s">
        <v>156</v>
      </c>
      <c r="E248" s="256" t="s">
        <v>1</v>
      </c>
      <c r="F248" s="257" t="s">
        <v>162</v>
      </c>
      <c r="G248" s="255"/>
      <c r="H248" s="258">
        <v>13.220000000000001</v>
      </c>
      <c r="I248" s="259"/>
      <c r="J248" s="255"/>
      <c r="K248" s="255"/>
      <c r="L248" s="260"/>
      <c r="M248" s="261"/>
      <c r="N248" s="262"/>
      <c r="O248" s="262"/>
      <c r="P248" s="262"/>
      <c r="Q248" s="262"/>
      <c r="R248" s="262"/>
      <c r="S248" s="262"/>
      <c r="T248" s="263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64" t="s">
        <v>156</v>
      </c>
      <c r="AU248" s="264" t="s">
        <v>84</v>
      </c>
      <c r="AV248" s="15" t="s">
        <v>155</v>
      </c>
      <c r="AW248" s="15" t="s">
        <v>30</v>
      </c>
      <c r="AX248" s="15" t="s">
        <v>82</v>
      </c>
      <c r="AY248" s="264" t="s">
        <v>148</v>
      </c>
    </row>
    <row r="249" s="2" customFormat="1" ht="33" customHeight="1">
      <c r="A249" s="39"/>
      <c r="B249" s="40"/>
      <c r="C249" s="219" t="s">
        <v>301</v>
      </c>
      <c r="D249" s="219" t="s">
        <v>151</v>
      </c>
      <c r="E249" s="220" t="s">
        <v>1528</v>
      </c>
      <c r="F249" s="221" t="s">
        <v>1529</v>
      </c>
      <c r="G249" s="222" t="s">
        <v>168</v>
      </c>
      <c r="H249" s="223">
        <v>3.2759999999999998</v>
      </c>
      <c r="I249" s="224"/>
      <c r="J249" s="225">
        <f>ROUND(I249*H249,2)</f>
        <v>0</v>
      </c>
      <c r="K249" s="221" t="s">
        <v>33</v>
      </c>
      <c r="L249" s="45"/>
      <c r="M249" s="226" t="s">
        <v>1</v>
      </c>
      <c r="N249" s="227" t="s">
        <v>39</v>
      </c>
      <c r="O249" s="92"/>
      <c r="P249" s="228">
        <f>O249*H249</f>
        <v>0</v>
      </c>
      <c r="Q249" s="228">
        <v>0</v>
      </c>
      <c r="R249" s="228">
        <f>Q249*H249</f>
        <v>0</v>
      </c>
      <c r="S249" s="228">
        <v>0.029000000000000001</v>
      </c>
      <c r="T249" s="229">
        <f>S249*H249</f>
        <v>0.095004000000000005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155</v>
      </c>
      <c r="AT249" s="230" t="s">
        <v>151</v>
      </c>
      <c r="AU249" s="230" t="s">
        <v>84</v>
      </c>
      <c r="AY249" s="18" t="s">
        <v>148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82</v>
      </c>
      <c r="BK249" s="231">
        <f>ROUND(I249*H249,2)</f>
        <v>0</v>
      </c>
      <c r="BL249" s="18" t="s">
        <v>155</v>
      </c>
      <c r="BM249" s="230" t="s">
        <v>331</v>
      </c>
    </row>
    <row r="250" s="2" customFormat="1" ht="24.15" customHeight="1">
      <c r="A250" s="39"/>
      <c r="B250" s="40"/>
      <c r="C250" s="219" t="s">
        <v>240</v>
      </c>
      <c r="D250" s="219" t="s">
        <v>151</v>
      </c>
      <c r="E250" s="220" t="s">
        <v>609</v>
      </c>
      <c r="F250" s="221" t="s">
        <v>610</v>
      </c>
      <c r="G250" s="222" t="s">
        <v>154</v>
      </c>
      <c r="H250" s="223">
        <v>6.75</v>
      </c>
      <c r="I250" s="224"/>
      <c r="J250" s="225">
        <f>ROUND(I250*H250,2)</f>
        <v>0</v>
      </c>
      <c r="K250" s="221" t="s">
        <v>33</v>
      </c>
      <c r="L250" s="45"/>
      <c r="M250" s="226" t="s">
        <v>1</v>
      </c>
      <c r="N250" s="227" t="s">
        <v>39</v>
      </c>
      <c r="O250" s="92"/>
      <c r="P250" s="228">
        <f>O250*H250</f>
        <v>0</v>
      </c>
      <c r="Q250" s="228">
        <v>0</v>
      </c>
      <c r="R250" s="228">
        <f>Q250*H250</f>
        <v>0</v>
      </c>
      <c r="S250" s="228">
        <v>0.035000000000000003</v>
      </c>
      <c r="T250" s="229">
        <f>S250*H250</f>
        <v>0.23625000000000002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155</v>
      </c>
      <c r="AT250" s="230" t="s">
        <v>151</v>
      </c>
      <c r="AU250" s="230" t="s">
        <v>84</v>
      </c>
      <c r="AY250" s="18" t="s">
        <v>148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82</v>
      </c>
      <c r="BK250" s="231">
        <f>ROUND(I250*H250,2)</f>
        <v>0</v>
      </c>
      <c r="BL250" s="18" t="s">
        <v>155</v>
      </c>
      <c r="BM250" s="230" t="s">
        <v>334</v>
      </c>
    </row>
    <row r="251" s="13" customFormat="1">
      <c r="A251" s="13"/>
      <c r="B251" s="232"/>
      <c r="C251" s="233"/>
      <c r="D251" s="234" t="s">
        <v>156</v>
      </c>
      <c r="E251" s="235" t="s">
        <v>1</v>
      </c>
      <c r="F251" s="236" t="s">
        <v>1525</v>
      </c>
      <c r="G251" s="233"/>
      <c r="H251" s="235" t="s">
        <v>1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156</v>
      </c>
      <c r="AU251" s="242" t="s">
        <v>84</v>
      </c>
      <c r="AV251" s="13" t="s">
        <v>82</v>
      </c>
      <c r="AW251" s="13" t="s">
        <v>30</v>
      </c>
      <c r="AX251" s="13" t="s">
        <v>74</v>
      </c>
      <c r="AY251" s="242" t="s">
        <v>148</v>
      </c>
    </row>
    <row r="252" s="14" customFormat="1">
      <c r="A252" s="14"/>
      <c r="B252" s="243"/>
      <c r="C252" s="244"/>
      <c r="D252" s="234" t="s">
        <v>156</v>
      </c>
      <c r="E252" s="245" t="s">
        <v>1</v>
      </c>
      <c r="F252" s="246" t="s">
        <v>1530</v>
      </c>
      <c r="G252" s="244"/>
      <c r="H252" s="247">
        <v>6.75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3" t="s">
        <v>156</v>
      </c>
      <c r="AU252" s="253" t="s">
        <v>84</v>
      </c>
      <c r="AV252" s="14" t="s">
        <v>84</v>
      </c>
      <c r="AW252" s="14" t="s">
        <v>30</v>
      </c>
      <c r="AX252" s="14" t="s">
        <v>74</v>
      </c>
      <c r="AY252" s="253" t="s">
        <v>148</v>
      </c>
    </row>
    <row r="253" s="15" customFormat="1">
      <c r="A253" s="15"/>
      <c r="B253" s="254"/>
      <c r="C253" s="255"/>
      <c r="D253" s="234" t="s">
        <v>156</v>
      </c>
      <c r="E253" s="256" t="s">
        <v>1</v>
      </c>
      <c r="F253" s="257" t="s">
        <v>162</v>
      </c>
      <c r="G253" s="255"/>
      <c r="H253" s="258">
        <v>6.75</v>
      </c>
      <c r="I253" s="259"/>
      <c r="J253" s="255"/>
      <c r="K253" s="255"/>
      <c r="L253" s="260"/>
      <c r="M253" s="261"/>
      <c r="N253" s="262"/>
      <c r="O253" s="262"/>
      <c r="P253" s="262"/>
      <c r="Q253" s="262"/>
      <c r="R253" s="262"/>
      <c r="S253" s="262"/>
      <c r="T253" s="263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64" t="s">
        <v>156</v>
      </c>
      <c r="AU253" s="264" t="s">
        <v>84</v>
      </c>
      <c r="AV253" s="15" t="s">
        <v>155</v>
      </c>
      <c r="AW253" s="15" t="s">
        <v>30</v>
      </c>
      <c r="AX253" s="15" t="s">
        <v>82</v>
      </c>
      <c r="AY253" s="264" t="s">
        <v>148</v>
      </c>
    </row>
    <row r="254" s="2" customFormat="1" ht="24.15" customHeight="1">
      <c r="A254" s="39"/>
      <c r="B254" s="40"/>
      <c r="C254" s="219" t="s">
        <v>321</v>
      </c>
      <c r="D254" s="219" t="s">
        <v>151</v>
      </c>
      <c r="E254" s="220" t="s">
        <v>656</v>
      </c>
      <c r="F254" s="221" t="s">
        <v>657</v>
      </c>
      <c r="G254" s="222" t="s">
        <v>154</v>
      </c>
      <c r="H254" s="223">
        <v>61.408000000000001</v>
      </c>
      <c r="I254" s="224"/>
      <c r="J254" s="225">
        <f>ROUND(I254*H254,2)</f>
        <v>0</v>
      </c>
      <c r="K254" s="221" t="s">
        <v>33</v>
      </c>
      <c r="L254" s="45"/>
      <c r="M254" s="226" t="s">
        <v>1</v>
      </c>
      <c r="N254" s="227" t="s">
        <v>39</v>
      </c>
      <c r="O254" s="92"/>
      <c r="P254" s="228">
        <f>O254*H254</f>
        <v>0</v>
      </c>
      <c r="Q254" s="228">
        <v>0</v>
      </c>
      <c r="R254" s="228">
        <f>Q254*H254</f>
        <v>0</v>
      </c>
      <c r="S254" s="228">
        <v>0.17999999999999999</v>
      </c>
      <c r="T254" s="229">
        <f>S254*H254</f>
        <v>11.05344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155</v>
      </c>
      <c r="AT254" s="230" t="s">
        <v>151</v>
      </c>
      <c r="AU254" s="230" t="s">
        <v>84</v>
      </c>
      <c r="AY254" s="18" t="s">
        <v>148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82</v>
      </c>
      <c r="BK254" s="231">
        <f>ROUND(I254*H254,2)</f>
        <v>0</v>
      </c>
      <c r="BL254" s="18" t="s">
        <v>155</v>
      </c>
      <c r="BM254" s="230" t="s">
        <v>351</v>
      </c>
    </row>
    <row r="255" s="13" customFormat="1">
      <c r="A255" s="13"/>
      <c r="B255" s="232"/>
      <c r="C255" s="233"/>
      <c r="D255" s="234" t="s">
        <v>156</v>
      </c>
      <c r="E255" s="235" t="s">
        <v>1</v>
      </c>
      <c r="F255" s="236" t="s">
        <v>1531</v>
      </c>
      <c r="G255" s="233"/>
      <c r="H255" s="235" t="s">
        <v>1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156</v>
      </c>
      <c r="AU255" s="242" t="s">
        <v>84</v>
      </c>
      <c r="AV255" s="13" t="s">
        <v>82</v>
      </c>
      <c r="AW255" s="13" t="s">
        <v>30</v>
      </c>
      <c r="AX255" s="13" t="s">
        <v>74</v>
      </c>
      <c r="AY255" s="242" t="s">
        <v>148</v>
      </c>
    </row>
    <row r="256" s="14" customFormat="1">
      <c r="A256" s="14"/>
      <c r="B256" s="243"/>
      <c r="C256" s="244"/>
      <c r="D256" s="234" t="s">
        <v>156</v>
      </c>
      <c r="E256" s="245" t="s">
        <v>1</v>
      </c>
      <c r="F256" s="246" t="s">
        <v>1532</v>
      </c>
      <c r="G256" s="244"/>
      <c r="H256" s="247">
        <v>4.0279999999999996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156</v>
      </c>
      <c r="AU256" s="253" t="s">
        <v>84</v>
      </c>
      <c r="AV256" s="14" t="s">
        <v>84</v>
      </c>
      <c r="AW256" s="14" t="s">
        <v>30</v>
      </c>
      <c r="AX256" s="14" t="s">
        <v>74</v>
      </c>
      <c r="AY256" s="253" t="s">
        <v>148</v>
      </c>
    </row>
    <row r="257" s="16" customFormat="1">
      <c r="A257" s="16"/>
      <c r="B257" s="265"/>
      <c r="C257" s="266"/>
      <c r="D257" s="234" t="s">
        <v>156</v>
      </c>
      <c r="E257" s="267" t="s">
        <v>1</v>
      </c>
      <c r="F257" s="268" t="s">
        <v>178</v>
      </c>
      <c r="G257" s="266"/>
      <c r="H257" s="269">
        <v>4.0279999999999996</v>
      </c>
      <c r="I257" s="270"/>
      <c r="J257" s="266"/>
      <c r="K257" s="266"/>
      <c r="L257" s="271"/>
      <c r="M257" s="272"/>
      <c r="N257" s="273"/>
      <c r="O257" s="273"/>
      <c r="P257" s="273"/>
      <c r="Q257" s="273"/>
      <c r="R257" s="273"/>
      <c r="S257" s="273"/>
      <c r="T257" s="274"/>
      <c r="U257" s="16"/>
      <c r="V257" s="16"/>
      <c r="W257" s="16"/>
      <c r="X257" s="16"/>
      <c r="Y257" s="16"/>
      <c r="Z257" s="16"/>
      <c r="AA257" s="16"/>
      <c r="AB257" s="16"/>
      <c r="AC257" s="16"/>
      <c r="AD257" s="16"/>
      <c r="AE257" s="16"/>
      <c r="AT257" s="275" t="s">
        <v>156</v>
      </c>
      <c r="AU257" s="275" t="s">
        <v>84</v>
      </c>
      <c r="AV257" s="16" t="s">
        <v>149</v>
      </c>
      <c r="AW257" s="16" t="s">
        <v>30</v>
      </c>
      <c r="AX257" s="16" t="s">
        <v>74</v>
      </c>
      <c r="AY257" s="275" t="s">
        <v>148</v>
      </c>
    </row>
    <row r="258" s="14" customFormat="1">
      <c r="A258" s="14"/>
      <c r="B258" s="243"/>
      <c r="C258" s="244"/>
      <c r="D258" s="234" t="s">
        <v>156</v>
      </c>
      <c r="E258" s="245" t="s">
        <v>1</v>
      </c>
      <c r="F258" s="246" t="s">
        <v>1533</v>
      </c>
      <c r="G258" s="244"/>
      <c r="H258" s="247">
        <v>2.242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3" t="s">
        <v>156</v>
      </c>
      <c r="AU258" s="253" t="s">
        <v>84</v>
      </c>
      <c r="AV258" s="14" t="s">
        <v>84</v>
      </c>
      <c r="AW258" s="14" t="s">
        <v>30</v>
      </c>
      <c r="AX258" s="14" t="s">
        <v>74</v>
      </c>
      <c r="AY258" s="253" t="s">
        <v>148</v>
      </c>
    </row>
    <row r="259" s="14" customFormat="1">
      <c r="A259" s="14"/>
      <c r="B259" s="243"/>
      <c r="C259" s="244"/>
      <c r="D259" s="234" t="s">
        <v>156</v>
      </c>
      <c r="E259" s="245" t="s">
        <v>1</v>
      </c>
      <c r="F259" s="246" t="s">
        <v>1534</v>
      </c>
      <c r="G259" s="244"/>
      <c r="H259" s="247">
        <v>10.488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3" t="s">
        <v>156</v>
      </c>
      <c r="AU259" s="253" t="s">
        <v>84</v>
      </c>
      <c r="AV259" s="14" t="s">
        <v>84</v>
      </c>
      <c r="AW259" s="14" t="s">
        <v>30</v>
      </c>
      <c r="AX259" s="14" t="s">
        <v>74</v>
      </c>
      <c r="AY259" s="253" t="s">
        <v>148</v>
      </c>
    </row>
    <row r="260" s="14" customFormat="1">
      <c r="A260" s="14"/>
      <c r="B260" s="243"/>
      <c r="C260" s="244"/>
      <c r="D260" s="234" t="s">
        <v>156</v>
      </c>
      <c r="E260" s="245" t="s">
        <v>1</v>
      </c>
      <c r="F260" s="246" t="s">
        <v>1535</v>
      </c>
      <c r="G260" s="244"/>
      <c r="H260" s="247">
        <v>3.8940000000000001</v>
      </c>
      <c r="I260" s="248"/>
      <c r="J260" s="244"/>
      <c r="K260" s="244"/>
      <c r="L260" s="249"/>
      <c r="M260" s="250"/>
      <c r="N260" s="251"/>
      <c r="O260" s="251"/>
      <c r="P260" s="251"/>
      <c r="Q260" s="251"/>
      <c r="R260" s="251"/>
      <c r="S260" s="251"/>
      <c r="T260" s="252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3" t="s">
        <v>156</v>
      </c>
      <c r="AU260" s="253" t="s">
        <v>84</v>
      </c>
      <c r="AV260" s="14" t="s">
        <v>84</v>
      </c>
      <c r="AW260" s="14" t="s">
        <v>30</v>
      </c>
      <c r="AX260" s="14" t="s">
        <v>74</v>
      </c>
      <c r="AY260" s="253" t="s">
        <v>148</v>
      </c>
    </row>
    <row r="261" s="16" customFormat="1">
      <c r="A261" s="16"/>
      <c r="B261" s="265"/>
      <c r="C261" s="266"/>
      <c r="D261" s="234" t="s">
        <v>156</v>
      </c>
      <c r="E261" s="267" t="s">
        <v>1</v>
      </c>
      <c r="F261" s="268" t="s">
        <v>178</v>
      </c>
      <c r="G261" s="266"/>
      <c r="H261" s="269">
        <v>16.624000000000002</v>
      </c>
      <c r="I261" s="270"/>
      <c r="J261" s="266"/>
      <c r="K261" s="266"/>
      <c r="L261" s="271"/>
      <c r="M261" s="272"/>
      <c r="N261" s="273"/>
      <c r="O261" s="273"/>
      <c r="P261" s="273"/>
      <c r="Q261" s="273"/>
      <c r="R261" s="273"/>
      <c r="S261" s="273"/>
      <c r="T261" s="274"/>
      <c r="U261" s="16"/>
      <c r="V261" s="16"/>
      <c r="W261" s="16"/>
      <c r="X261" s="16"/>
      <c r="Y261" s="16"/>
      <c r="Z261" s="16"/>
      <c r="AA261" s="16"/>
      <c r="AB261" s="16"/>
      <c r="AC261" s="16"/>
      <c r="AD261" s="16"/>
      <c r="AE261" s="16"/>
      <c r="AT261" s="275" t="s">
        <v>156</v>
      </c>
      <c r="AU261" s="275" t="s">
        <v>84</v>
      </c>
      <c r="AV261" s="16" t="s">
        <v>149</v>
      </c>
      <c r="AW261" s="16" t="s">
        <v>30</v>
      </c>
      <c r="AX261" s="16" t="s">
        <v>74</v>
      </c>
      <c r="AY261" s="275" t="s">
        <v>148</v>
      </c>
    </row>
    <row r="262" s="14" customFormat="1">
      <c r="A262" s="14"/>
      <c r="B262" s="243"/>
      <c r="C262" s="244"/>
      <c r="D262" s="234" t="s">
        <v>156</v>
      </c>
      <c r="E262" s="245" t="s">
        <v>1</v>
      </c>
      <c r="F262" s="246" t="s">
        <v>1536</v>
      </c>
      <c r="G262" s="244"/>
      <c r="H262" s="247">
        <v>7.1820000000000004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3" t="s">
        <v>156</v>
      </c>
      <c r="AU262" s="253" t="s">
        <v>84</v>
      </c>
      <c r="AV262" s="14" t="s">
        <v>84</v>
      </c>
      <c r="AW262" s="14" t="s">
        <v>30</v>
      </c>
      <c r="AX262" s="14" t="s">
        <v>74</v>
      </c>
      <c r="AY262" s="253" t="s">
        <v>148</v>
      </c>
    </row>
    <row r="263" s="14" customFormat="1">
      <c r="A263" s="14"/>
      <c r="B263" s="243"/>
      <c r="C263" s="244"/>
      <c r="D263" s="234" t="s">
        <v>156</v>
      </c>
      <c r="E263" s="245" t="s">
        <v>1</v>
      </c>
      <c r="F263" s="246" t="s">
        <v>1537</v>
      </c>
      <c r="G263" s="244"/>
      <c r="H263" s="247">
        <v>10.336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3" t="s">
        <v>156</v>
      </c>
      <c r="AU263" s="253" t="s">
        <v>84</v>
      </c>
      <c r="AV263" s="14" t="s">
        <v>84</v>
      </c>
      <c r="AW263" s="14" t="s">
        <v>30</v>
      </c>
      <c r="AX263" s="14" t="s">
        <v>74</v>
      </c>
      <c r="AY263" s="253" t="s">
        <v>148</v>
      </c>
    </row>
    <row r="264" s="14" customFormat="1">
      <c r="A264" s="14"/>
      <c r="B264" s="243"/>
      <c r="C264" s="244"/>
      <c r="D264" s="234" t="s">
        <v>156</v>
      </c>
      <c r="E264" s="245" t="s">
        <v>1</v>
      </c>
      <c r="F264" s="246" t="s">
        <v>1538</v>
      </c>
      <c r="G264" s="244"/>
      <c r="H264" s="247">
        <v>5.4400000000000004</v>
      </c>
      <c r="I264" s="248"/>
      <c r="J264" s="244"/>
      <c r="K264" s="244"/>
      <c r="L264" s="249"/>
      <c r="M264" s="250"/>
      <c r="N264" s="251"/>
      <c r="O264" s="251"/>
      <c r="P264" s="251"/>
      <c r="Q264" s="251"/>
      <c r="R264" s="251"/>
      <c r="S264" s="251"/>
      <c r="T264" s="252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3" t="s">
        <v>156</v>
      </c>
      <c r="AU264" s="253" t="s">
        <v>84</v>
      </c>
      <c r="AV264" s="14" t="s">
        <v>84</v>
      </c>
      <c r="AW264" s="14" t="s">
        <v>30</v>
      </c>
      <c r="AX264" s="14" t="s">
        <v>74</v>
      </c>
      <c r="AY264" s="253" t="s">
        <v>148</v>
      </c>
    </row>
    <row r="265" s="14" customFormat="1">
      <c r="A265" s="14"/>
      <c r="B265" s="243"/>
      <c r="C265" s="244"/>
      <c r="D265" s="234" t="s">
        <v>156</v>
      </c>
      <c r="E265" s="245" t="s">
        <v>1</v>
      </c>
      <c r="F265" s="246" t="s">
        <v>1539</v>
      </c>
      <c r="G265" s="244"/>
      <c r="H265" s="247">
        <v>5.0720000000000001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156</v>
      </c>
      <c r="AU265" s="253" t="s">
        <v>84</v>
      </c>
      <c r="AV265" s="14" t="s">
        <v>84</v>
      </c>
      <c r="AW265" s="14" t="s">
        <v>30</v>
      </c>
      <c r="AX265" s="14" t="s">
        <v>74</v>
      </c>
      <c r="AY265" s="253" t="s">
        <v>148</v>
      </c>
    </row>
    <row r="266" s="16" customFormat="1">
      <c r="A266" s="16"/>
      <c r="B266" s="265"/>
      <c r="C266" s="266"/>
      <c r="D266" s="234" t="s">
        <v>156</v>
      </c>
      <c r="E266" s="267" t="s">
        <v>1</v>
      </c>
      <c r="F266" s="268" t="s">
        <v>178</v>
      </c>
      <c r="G266" s="266"/>
      <c r="H266" s="269">
        <v>28.030000000000001</v>
      </c>
      <c r="I266" s="270"/>
      <c r="J266" s="266"/>
      <c r="K266" s="266"/>
      <c r="L266" s="271"/>
      <c r="M266" s="272"/>
      <c r="N266" s="273"/>
      <c r="O266" s="273"/>
      <c r="P266" s="273"/>
      <c r="Q266" s="273"/>
      <c r="R266" s="273"/>
      <c r="S266" s="273"/>
      <c r="T266" s="274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T266" s="275" t="s">
        <v>156</v>
      </c>
      <c r="AU266" s="275" t="s">
        <v>84</v>
      </c>
      <c r="AV266" s="16" t="s">
        <v>149</v>
      </c>
      <c r="AW266" s="16" t="s">
        <v>30</v>
      </c>
      <c r="AX266" s="16" t="s">
        <v>74</v>
      </c>
      <c r="AY266" s="275" t="s">
        <v>148</v>
      </c>
    </row>
    <row r="267" s="14" customFormat="1">
      <c r="A267" s="14"/>
      <c r="B267" s="243"/>
      <c r="C267" s="244"/>
      <c r="D267" s="234" t="s">
        <v>156</v>
      </c>
      <c r="E267" s="245" t="s">
        <v>1</v>
      </c>
      <c r="F267" s="246" t="s">
        <v>1540</v>
      </c>
      <c r="G267" s="244"/>
      <c r="H267" s="247">
        <v>7.1820000000000004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3" t="s">
        <v>156</v>
      </c>
      <c r="AU267" s="253" t="s">
        <v>84</v>
      </c>
      <c r="AV267" s="14" t="s">
        <v>84</v>
      </c>
      <c r="AW267" s="14" t="s">
        <v>30</v>
      </c>
      <c r="AX267" s="14" t="s">
        <v>74</v>
      </c>
      <c r="AY267" s="253" t="s">
        <v>148</v>
      </c>
    </row>
    <row r="268" s="14" customFormat="1">
      <c r="A268" s="14"/>
      <c r="B268" s="243"/>
      <c r="C268" s="244"/>
      <c r="D268" s="234" t="s">
        <v>156</v>
      </c>
      <c r="E268" s="245" t="s">
        <v>1</v>
      </c>
      <c r="F268" s="246" t="s">
        <v>1541</v>
      </c>
      <c r="G268" s="244"/>
      <c r="H268" s="247">
        <v>5.5439999999999996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156</v>
      </c>
      <c r="AU268" s="253" t="s">
        <v>84</v>
      </c>
      <c r="AV268" s="14" t="s">
        <v>84</v>
      </c>
      <c r="AW268" s="14" t="s">
        <v>30</v>
      </c>
      <c r="AX268" s="14" t="s">
        <v>74</v>
      </c>
      <c r="AY268" s="253" t="s">
        <v>148</v>
      </c>
    </row>
    <row r="269" s="16" customFormat="1">
      <c r="A269" s="16"/>
      <c r="B269" s="265"/>
      <c r="C269" s="266"/>
      <c r="D269" s="234" t="s">
        <v>156</v>
      </c>
      <c r="E269" s="267" t="s">
        <v>1</v>
      </c>
      <c r="F269" s="268" t="s">
        <v>178</v>
      </c>
      <c r="G269" s="266"/>
      <c r="H269" s="269">
        <v>12.725999999999999</v>
      </c>
      <c r="I269" s="270"/>
      <c r="J269" s="266"/>
      <c r="K269" s="266"/>
      <c r="L269" s="271"/>
      <c r="M269" s="272"/>
      <c r="N269" s="273"/>
      <c r="O269" s="273"/>
      <c r="P269" s="273"/>
      <c r="Q269" s="273"/>
      <c r="R269" s="273"/>
      <c r="S269" s="273"/>
      <c r="T269" s="274"/>
      <c r="U269" s="16"/>
      <c r="V269" s="16"/>
      <c r="W269" s="16"/>
      <c r="X269" s="16"/>
      <c r="Y269" s="16"/>
      <c r="Z269" s="16"/>
      <c r="AA269" s="16"/>
      <c r="AB269" s="16"/>
      <c r="AC269" s="16"/>
      <c r="AD269" s="16"/>
      <c r="AE269" s="16"/>
      <c r="AT269" s="275" t="s">
        <v>156</v>
      </c>
      <c r="AU269" s="275" t="s">
        <v>84</v>
      </c>
      <c r="AV269" s="16" t="s">
        <v>149</v>
      </c>
      <c r="AW269" s="16" t="s">
        <v>30</v>
      </c>
      <c r="AX269" s="16" t="s">
        <v>74</v>
      </c>
      <c r="AY269" s="275" t="s">
        <v>148</v>
      </c>
    </row>
    <row r="270" s="15" customFormat="1">
      <c r="A270" s="15"/>
      <c r="B270" s="254"/>
      <c r="C270" s="255"/>
      <c r="D270" s="234" t="s">
        <v>156</v>
      </c>
      <c r="E270" s="256" t="s">
        <v>1</v>
      </c>
      <c r="F270" s="257" t="s">
        <v>162</v>
      </c>
      <c r="G270" s="255"/>
      <c r="H270" s="258">
        <v>61.408000000000001</v>
      </c>
      <c r="I270" s="259"/>
      <c r="J270" s="255"/>
      <c r="K270" s="255"/>
      <c r="L270" s="260"/>
      <c r="M270" s="261"/>
      <c r="N270" s="262"/>
      <c r="O270" s="262"/>
      <c r="P270" s="262"/>
      <c r="Q270" s="262"/>
      <c r="R270" s="262"/>
      <c r="S270" s="262"/>
      <c r="T270" s="263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4" t="s">
        <v>156</v>
      </c>
      <c r="AU270" s="264" t="s">
        <v>84</v>
      </c>
      <c r="AV270" s="15" t="s">
        <v>155</v>
      </c>
      <c r="AW270" s="15" t="s">
        <v>30</v>
      </c>
      <c r="AX270" s="15" t="s">
        <v>82</v>
      </c>
      <c r="AY270" s="264" t="s">
        <v>148</v>
      </c>
    </row>
    <row r="271" s="2" customFormat="1" ht="24.15" customHeight="1">
      <c r="A271" s="39"/>
      <c r="B271" s="40"/>
      <c r="C271" s="219" t="s">
        <v>254</v>
      </c>
      <c r="D271" s="219" t="s">
        <v>151</v>
      </c>
      <c r="E271" s="220" t="s">
        <v>677</v>
      </c>
      <c r="F271" s="221" t="s">
        <v>678</v>
      </c>
      <c r="G271" s="222" t="s">
        <v>165</v>
      </c>
      <c r="H271" s="223">
        <v>20</v>
      </c>
      <c r="I271" s="224"/>
      <c r="J271" s="225">
        <f>ROUND(I271*H271,2)</f>
        <v>0</v>
      </c>
      <c r="K271" s="221" t="s">
        <v>33</v>
      </c>
      <c r="L271" s="45"/>
      <c r="M271" s="226" t="s">
        <v>1</v>
      </c>
      <c r="N271" s="227" t="s">
        <v>39</v>
      </c>
      <c r="O271" s="92"/>
      <c r="P271" s="228">
        <f>O271*H271</f>
        <v>0</v>
      </c>
      <c r="Q271" s="228">
        <v>0</v>
      </c>
      <c r="R271" s="228">
        <f>Q271*H271</f>
        <v>0</v>
      </c>
      <c r="S271" s="228">
        <v>0.032000000000000001</v>
      </c>
      <c r="T271" s="229">
        <f>S271*H271</f>
        <v>0.64000000000000001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0" t="s">
        <v>155</v>
      </c>
      <c r="AT271" s="230" t="s">
        <v>151</v>
      </c>
      <c r="AU271" s="230" t="s">
        <v>84</v>
      </c>
      <c r="AY271" s="18" t="s">
        <v>148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8" t="s">
        <v>82</v>
      </c>
      <c r="BK271" s="231">
        <f>ROUND(I271*H271,2)</f>
        <v>0</v>
      </c>
      <c r="BL271" s="18" t="s">
        <v>155</v>
      </c>
      <c r="BM271" s="230" t="s">
        <v>356</v>
      </c>
    </row>
    <row r="272" s="13" customFormat="1">
      <c r="A272" s="13"/>
      <c r="B272" s="232"/>
      <c r="C272" s="233"/>
      <c r="D272" s="234" t="s">
        <v>156</v>
      </c>
      <c r="E272" s="235" t="s">
        <v>1</v>
      </c>
      <c r="F272" s="236" t="s">
        <v>1472</v>
      </c>
      <c r="G272" s="233"/>
      <c r="H272" s="235" t="s">
        <v>1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156</v>
      </c>
      <c r="AU272" s="242" t="s">
        <v>84</v>
      </c>
      <c r="AV272" s="13" t="s">
        <v>82</v>
      </c>
      <c r="AW272" s="13" t="s">
        <v>30</v>
      </c>
      <c r="AX272" s="13" t="s">
        <v>74</v>
      </c>
      <c r="AY272" s="242" t="s">
        <v>148</v>
      </c>
    </row>
    <row r="273" s="14" customFormat="1">
      <c r="A273" s="14"/>
      <c r="B273" s="243"/>
      <c r="C273" s="244"/>
      <c r="D273" s="234" t="s">
        <v>156</v>
      </c>
      <c r="E273" s="245" t="s">
        <v>1</v>
      </c>
      <c r="F273" s="246" t="s">
        <v>1473</v>
      </c>
      <c r="G273" s="244"/>
      <c r="H273" s="247">
        <v>6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3" t="s">
        <v>156</v>
      </c>
      <c r="AU273" s="253" t="s">
        <v>84</v>
      </c>
      <c r="AV273" s="14" t="s">
        <v>84</v>
      </c>
      <c r="AW273" s="14" t="s">
        <v>30</v>
      </c>
      <c r="AX273" s="14" t="s">
        <v>74</v>
      </c>
      <c r="AY273" s="253" t="s">
        <v>148</v>
      </c>
    </row>
    <row r="274" s="14" customFormat="1">
      <c r="A274" s="14"/>
      <c r="B274" s="243"/>
      <c r="C274" s="244"/>
      <c r="D274" s="234" t="s">
        <v>156</v>
      </c>
      <c r="E274" s="245" t="s">
        <v>1</v>
      </c>
      <c r="F274" s="246" t="s">
        <v>1474</v>
      </c>
      <c r="G274" s="244"/>
      <c r="H274" s="247">
        <v>7</v>
      </c>
      <c r="I274" s="248"/>
      <c r="J274" s="244"/>
      <c r="K274" s="244"/>
      <c r="L274" s="249"/>
      <c r="M274" s="250"/>
      <c r="N274" s="251"/>
      <c r="O274" s="251"/>
      <c r="P274" s="251"/>
      <c r="Q274" s="251"/>
      <c r="R274" s="251"/>
      <c r="S274" s="251"/>
      <c r="T274" s="252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156</v>
      </c>
      <c r="AU274" s="253" t="s">
        <v>84</v>
      </c>
      <c r="AV274" s="14" t="s">
        <v>84</v>
      </c>
      <c r="AW274" s="14" t="s">
        <v>30</v>
      </c>
      <c r="AX274" s="14" t="s">
        <v>74</v>
      </c>
      <c r="AY274" s="253" t="s">
        <v>148</v>
      </c>
    </row>
    <row r="275" s="14" customFormat="1">
      <c r="A275" s="14"/>
      <c r="B275" s="243"/>
      <c r="C275" s="244"/>
      <c r="D275" s="234" t="s">
        <v>156</v>
      </c>
      <c r="E275" s="245" t="s">
        <v>1</v>
      </c>
      <c r="F275" s="246" t="s">
        <v>1475</v>
      </c>
      <c r="G275" s="244"/>
      <c r="H275" s="247">
        <v>7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3" t="s">
        <v>156</v>
      </c>
      <c r="AU275" s="253" t="s">
        <v>84</v>
      </c>
      <c r="AV275" s="14" t="s">
        <v>84</v>
      </c>
      <c r="AW275" s="14" t="s">
        <v>30</v>
      </c>
      <c r="AX275" s="14" t="s">
        <v>74</v>
      </c>
      <c r="AY275" s="253" t="s">
        <v>148</v>
      </c>
    </row>
    <row r="276" s="15" customFormat="1">
      <c r="A276" s="15"/>
      <c r="B276" s="254"/>
      <c r="C276" s="255"/>
      <c r="D276" s="234" t="s">
        <v>156</v>
      </c>
      <c r="E276" s="256" t="s">
        <v>1</v>
      </c>
      <c r="F276" s="257" t="s">
        <v>162</v>
      </c>
      <c r="G276" s="255"/>
      <c r="H276" s="258">
        <v>20</v>
      </c>
      <c r="I276" s="259"/>
      <c r="J276" s="255"/>
      <c r="K276" s="255"/>
      <c r="L276" s="260"/>
      <c r="M276" s="261"/>
      <c r="N276" s="262"/>
      <c r="O276" s="262"/>
      <c r="P276" s="262"/>
      <c r="Q276" s="262"/>
      <c r="R276" s="262"/>
      <c r="S276" s="262"/>
      <c r="T276" s="263"/>
      <c r="U276" s="15"/>
      <c r="V276" s="15"/>
      <c r="W276" s="15"/>
      <c r="X276" s="15"/>
      <c r="Y276" s="15"/>
      <c r="Z276" s="15"/>
      <c r="AA276" s="15"/>
      <c r="AB276" s="15"/>
      <c r="AC276" s="15"/>
      <c r="AD276" s="15"/>
      <c r="AE276" s="15"/>
      <c r="AT276" s="264" t="s">
        <v>156</v>
      </c>
      <c r="AU276" s="264" t="s">
        <v>84</v>
      </c>
      <c r="AV276" s="15" t="s">
        <v>155</v>
      </c>
      <c r="AW276" s="15" t="s">
        <v>30</v>
      </c>
      <c r="AX276" s="15" t="s">
        <v>82</v>
      </c>
      <c r="AY276" s="264" t="s">
        <v>148</v>
      </c>
    </row>
    <row r="277" s="2" customFormat="1" ht="24.15" customHeight="1">
      <c r="A277" s="39"/>
      <c r="B277" s="40"/>
      <c r="C277" s="219" t="s">
        <v>328</v>
      </c>
      <c r="D277" s="219" t="s">
        <v>151</v>
      </c>
      <c r="E277" s="220" t="s">
        <v>1542</v>
      </c>
      <c r="F277" s="221" t="s">
        <v>1543</v>
      </c>
      <c r="G277" s="222" t="s">
        <v>295</v>
      </c>
      <c r="H277" s="223">
        <v>49</v>
      </c>
      <c r="I277" s="224"/>
      <c r="J277" s="225">
        <f>ROUND(I277*H277,2)</f>
        <v>0</v>
      </c>
      <c r="K277" s="221" t="s">
        <v>33</v>
      </c>
      <c r="L277" s="45"/>
      <c r="M277" s="226" t="s">
        <v>1</v>
      </c>
      <c r="N277" s="227" t="s">
        <v>39</v>
      </c>
      <c r="O277" s="92"/>
      <c r="P277" s="228">
        <f>O277*H277</f>
        <v>0</v>
      </c>
      <c r="Q277" s="228">
        <v>1.113E-05</v>
      </c>
      <c r="R277" s="228">
        <f>Q277*H277</f>
        <v>0.00054536999999999999</v>
      </c>
      <c r="S277" s="228">
        <v>0</v>
      </c>
      <c r="T277" s="229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0" t="s">
        <v>155</v>
      </c>
      <c r="AT277" s="230" t="s">
        <v>151</v>
      </c>
      <c r="AU277" s="230" t="s">
        <v>84</v>
      </c>
      <c r="AY277" s="18" t="s">
        <v>148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8" t="s">
        <v>82</v>
      </c>
      <c r="BK277" s="231">
        <f>ROUND(I277*H277,2)</f>
        <v>0</v>
      </c>
      <c r="BL277" s="18" t="s">
        <v>155</v>
      </c>
      <c r="BM277" s="230" t="s">
        <v>368</v>
      </c>
    </row>
    <row r="278" s="13" customFormat="1">
      <c r="A278" s="13"/>
      <c r="B278" s="232"/>
      <c r="C278" s="233"/>
      <c r="D278" s="234" t="s">
        <v>156</v>
      </c>
      <c r="E278" s="235" t="s">
        <v>1</v>
      </c>
      <c r="F278" s="236" t="s">
        <v>1525</v>
      </c>
      <c r="G278" s="233"/>
      <c r="H278" s="235" t="s">
        <v>1</v>
      </c>
      <c r="I278" s="237"/>
      <c r="J278" s="233"/>
      <c r="K278" s="233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156</v>
      </c>
      <c r="AU278" s="242" t="s">
        <v>84</v>
      </c>
      <c r="AV278" s="13" t="s">
        <v>82</v>
      </c>
      <c r="AW278" s="13" t="s">
        <v>30</v>
      </c>
      <c r="AX278" s="13" t="s">
        <v>74</v>
      </c>
      <c r="AY278" s="242" t="s">
        <v>148</v>
      </c>
    </row>
    <row r="279" s="14" customFormat="1">
      <c r="A279" s="14"/>
      <c r="B279" s="243"/>
      <c r="C279" s="244"/>
      <c r="D279" s="234" t="s">
        <v>156</v>
      </c>
      <c r="E279" s="245" t="s">
        <v>1</v>
      </c>
      <c r="F279" s="246" t="s">
        <v>1544</v>
      </c>
      <c r="G279" s="244"/>
      <c r="H279" s="247">
        <v>22.5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3" t="s">
        <v>156</v>
      </c>
      <c r="AU279" s="253" t="s">
        <v>84</v>
      </c>
      <c r="AV279" s="14" t="s">
        <v>84</v>
      </c>
      <c r="AW279" s="14" t="s">
        <v>30</v>
      </c>
      <c r="AX279" s="14" t="s">
        <v>74</v>
      </c>
      <c r="AY279" s="253" t="s">
        <v>148</v>
      </c>
    </row>
    <row r="280" s="14" customFormat="1">
      <c r="A280" s="14"/>
      <c r="B280" s="243"/>
      <c r="C280" s="244"/>
      <c r="D280" s="234" t="s">
        <v>156</v>
      </c>
      <c r="E280" s="245" t="s">
        <v>1</v>
      </c>
      <c r="F280" s="246" t="s">
        <v>1545</v>
      </c>
      <c r="G280" s="244"/>
      <c r="H280" s="247">
        <v>26.5</v>
      </c>
      <c r="I280" s="248"/>
      <c r="J280" s="244"/>
      <c r="K280" s="244"/>
      <c r="L280" s="249"/>
      <c r="M280" s="250"/>
      <c r="N280" s="251"/>
      <c r="O280" s="251"/>
      <c r="P280" s="251"/>
      <c r="Q280" s="251"/>
      <c r="R280" s="251"/>
      <c r="S280" s="251"/>
      <c r="T280" s="25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3" t="s">
        <v>156</v>
      </c>
      <c r="AU280" s="253" t="s">
        <v>84</v>
      </c>
      <c r="AV280" s="14" t="s">
        <v>84</v>
      </c>
      <c r="AW280" s="14" t="s">
        <v>30</v>
      </c>
      <c r="AX280" s="14" t="s">
        <v>74</v>
      </c>
      <c r="AY280" s="253" t="s">
        <v>148</v>
      </c>
    </row>
    <row r="281" s="15" customFormat="1">
      <c r="A281" s="15"/>
      <c r="B281" s="254"/>
      <c r="C281" s="255"/>
      <c r="D281" s="234" t="s">
        <v>156</v>
      </c>
      <c r="E281" s="256" t="s">
        <v>1</v>
      </c>
      <c r="F281" s="257" t="s">
        <v>162</v>
      </c>
      <c r="G281" s="255"/>
      <c r="H281" s="258">
        <v>49</v>
      </c>
      <c r="I281" s="259"/>
      <c r="J281" s="255"/>
      <c r="K281" s="255"/>
      <c r="L281" s="260"/>
      <c r="M281" s="261"/>
      <c r="N281" s="262"/>
      <c r="O281" s="262"/>
      <c r="P281" s="262"/>
      <c r="Q281" s="262"/>
      <c r="R281" s="262"/>
      <c r="S281" s="262"/>
      <c r="T281" s="263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4" t="s">
        <v>156</v>
      </c>
      <c r="AU281" s="264" t="s">
        <v>84</v>
      </c>
      <c r="AV281" s="15" t="s">
        <v>155</v>
      </c>
      <c r="AW281" s="15" t="s">
        <v>30</v>
      </c>
      <c r="AX281" s="15" t="s">
        <v>82</v>
      </c>
      <c r="AY281" s="264" t="s">
        <v>148</v>
      </c>
    </row>
    <row r="282" s="2" customFormat="1" ht="24.15" customHeight="1">
      <c r="A282" s="39"/>
      <c r="B282" s="40"/>
      <c r="C282" s="219" t="s">
        <v>264</v>
      </c>
      <c r="D282" s="219" t="s">
        <v>151</v>
      </c>
      <c r="E282" s="220" t="s">
        <v>1546</v>
      </c>
      <c r="F282" s="221" t="s">
        <v>1547</v>
      </c>
      <c r="G282" s="222" t="s">
        <v>295</v>
      </c>
      <c r="H282" s="223">
        <v>14.699999999999999</v>
      </c>
      <c r="I282" s="224"/>
      <c r="J282" s="225">
        <f>ROUND(I282*H282,2)</f>
        <v>0</v>
      </c>
      <c r="K282" s="221" t="s">
        <v>33</v>
      </c>
      <c r="L282" s="45"/>
      <c r="M282" s="226" t="s">
        <v>1</v>
      </c>
      <c r="N282" s="227" t="s">
        <v>39</v>
      </c>
      <c r="O282" s="92"/>
      <c r="P282" s="228">
        <f>O282*H282</f>
        <v>0</v>
      </c>
      <c r="Q282" s="228">
        <v>0.00043140000000000002</v>
      </c>
      <c r="R282" s="228">
        <f>Q282*H282</f>
        <v>0.0063415800000000003</v>
      </c>
      <c r="S282" s="228">
        <v>0</v>
      </c>
      <c r="T282" s="229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0" t="s">
        <v>155</v>
      </c>
      <c r="AT282" s="230" t="s">
        <v>151</v>
      </c>
      <c r="AU282" s="230" t="s">
        <v>84</v>
      </c>
      <c r="AY282" s="18" t="s">
        <v>148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8" t="s">
        <v>82</v>
      </c>
      <c r="BK282" s="231">
        <f>ROUND(I282*H282,2)</f>
        <v>0</v>
      </c>
      <c r="BL282" s="18" t="s">
        <v>155</v>
      </c>
      <c r="BM282" s="230" t="s">
        <v>374</v>
      </c>
    </row>
    <row r="283" s="13" customFormat="1">
      <c r="A283" s="13"/>
      <c r="B283" s="232"/>
      <c r="C283" s="233"/>
      <c r="D283" s="234" t="s">
        <v>156</v>
      </c>
      <c r="E283" s="235" t="s">
        <v>1</v>
      </c>
      <c r="F283" s="236" t="s">
        <v>1525</v>
      </c>
      <c r="G283" s="233"/>
      <c r="H283" s="235" t="s">
        <v>1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156</v>
      </c>
      <c r="AU283" s="242" t="s">
        <v>84</v>
      </c>
      <c r="AV283" s="13" t="s">
        <v>82</v>
      </c>
      <c r="AW283" s="13" t="s">
        <v>30</v>
      </c>
      <c r="AX283" s="13" t="s">
        <v>74</v>
      </c>
      <c r="AY283" s="242" t="s">
        <v>148</v>
      </c>
    </row>
    <row r="284" s="13" customFormat="1">
      <c r="A284" s="13"/>
      <c r="B284" s="232"/>
      <c r="C284" s="233"/>
      <c r="D284" s="234" t="s">
        <v>156</v>
      </c>
      <c r="E284" s="235" t="s">
        <v>1</v>
      </c>
      <c r="F284" s="236" t="s">
        <v>1548</v>
      </c>
      <c r="G284" s="233"/>
      <c r="H284" s="235" t="s">
        <v>1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156</v>
      </c>
      <c r="AU284" s="242" t="s">
        <v>84</v>
      </c>
      <c r="AV284" s="13" t="s">
        <v>82</v>
      </c>
      <c r="AW284" s="13" t="s">
        <v>30</v>
      </c>
      <c r="AX284" s="13" t="s">
        <v>74</v>
      </c>
      <c r="AY284" s="242" t="s">
        <v>148</v>
      </c>
    </row>
    <row r="285" s="13" customFormat="1">
      <c r="A285" s="13"/>
      <c r="B285" s="232"/>
      <c r="C285" s="233"/>
      <c r="D285" s="234" t="s">
        <v>156</v>
      </c>
      <c r="E285" s="235" t="s">
        <v>1</v>
      </c>
      <c r="F285" s="236" t="s">
        <v>1549</v>
      </c>
      <c r="G285" s="233"/>
      <c r="H285" s="235" t="s">
        <v>1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156</v>
      </c>
      <c r="AU285" s="242" t="s">
        <v>84</v>
      </c>
      <c r="AV285" s="13" t="s">
        <v>82</v>
      </c>
      <c r="AW285" s="13" t="s">
        <v>30</v>
      </c>
      <c r="AX285" s="13" t="s">
        <v>74</v>
      </c>
      <c r="AY285" s="242" t="s">
        <v>148</v>
      </c>
    </row>
    <row r="286" s="14" customFormat="1">
      <c r="A286" s="14"/>
      <c r="B286" s="243"/>
      <c r="C286" s="244"/>
      <c r="D286" s="234" t="s">
        <v>156</v>
      </c>
      <c r="E286" s="245" t="s">
        <v>1</v>
      </c>
      <c r="F286" s="246" t="s">
        <v>1550</v>
      </c>
      <c r="G286" s="244"/>
      <c r="H286" s="247">
        <v>14.699999999999999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3" t="s">
        <v>156</v>
      </c>
      <c r="AU286" s="253" t="s">
        <v>84</v>
      </c>
      <c r="AV286" s="14" t="s">
        <v>84</v>
      </c>
      <c r="AW286" s="14" t="s">
        <v>30</v>
      </c>
      <c r="AX286" s="14" t="s">
        <v>74</v>
      </c>
      <c r="AY286" s="253" t="s">
        <v>148</v>
      </c>
    </row>
    <row r="287" s="15" customFormat="1">
      <c r="A287" s="15"/>
      <c r="B287" s="254"/>
      <c r="C287" s="255"/>
      <c r="D287" s="234" t="s">
        <v>156</v>
      </c>
      <c r="E287" s="256" t="s">
        <v>1</v>
      </c>
      <c r="F287" s="257" t="s">
        <v>162</v>
      </c>
      <c r="G287" s="255"/>
      <c r="H287" s="258">
        <v>14.699999999999999</v>
      </c>
      <c r="I287" s="259"/>
      <c r="J287" s="255"/>
      <c r="K287" s="255"/>
      <c r="L287" s="260"/>
      <c r="M287" s="261"/>
      <c r="N287" s="262"/>
      <c r="O287" s="262"/>
      <c r="P287" s="262"/>
      <c r="Q287" s="262"/>
      <c r="R287" s="262"/>
      <c r="S287" s="262"/>
      <c r="T287" s="263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4" t="s">
        <v>156</v>
      </c>
      <c r="AU287" s="264" t="s">
        <v>84</v>
      </c>
      <c r="AV287" s="15" t="s">
        <v>155</v>
      </c>
      <c r="AW287" s="15" t="s">
        <v>30</v>
      </c>
      <c r="AX287" s="15" t="s">
        <v>82</v>
      </c>
      <c r="AY287" s="264" t="s">
        <v>148</v>
      </c>
    </row>
    <row r="288" s="2" customFormat="1" ht="24.15" customHeight="1">
      <c r="A288" s="39"/>
      <c r="B288" s="40"/>
      <c r="C288" s="276" t="s">
        <v>346</v>
      </c>
      <c r="D288" s="276" t="s">
        <v>183</v>
      </c>
      <c r="E288" s="277" t="s">
        <v>1551</v>
      </c>
      <c r="F288" s="278" t="s">
        <v>1552</v>
      </c>
      <c r="G288" s="279" t="s">
        <v>173</v>
      </c>
      <c r="H288" s="280">
        <v>0.037999999999999999</v>
      </c>
      <c r="I288" s="281"/>
      <c r="J288" s="282">
        <f>ROUND(I288*H288,2)</f>
        <v>0</v>
      </c>
      <c r="K288" s="278" t="s">
        <v>33</v>
      </c>
      <c r="L288" s="283"/>
      <c r="M288" s="284" t="s">
        <v>1</v>
      </c>
      <c r="N288" s="285" t="s">
        <v>39</v>
      </c>
      <c r="O288" s="92"/>
      <c r="P288" s="228">
        <f>O288*H288</f>
        <v>0</v>
      </c>
      <c r="Q288" s="228">
        <v>1</v>
      </c>
      <c r="R288" s="228">
        <f>Q288*H288</f>
        <v>0.037999999999999999</v>
      </c>
      <c r="S288" s="228">
        <v>0</v>
      </c>
      <c r="T288" s="229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0" t="s">
        <v>174</v>
      </c>
      <c r="AT288" s="230" t="s">
        <v>183</v>
      </c>
      <c r="AU288" s="230" t="s">
        <v>84</v>
      </c>
      <c r="AY288" s="18" t="s">
        <v>148</v>
      </c>
      <c r="BE288" s="231">
        <f>IF(N288="základní",J288,0)</f>
        <v>0</v>
      </c>
      <c r="BF288" s="231">
        <f>IF(N288="snížená",J288,0)</f>
        <v>0</v>
      </c>
      <c r="BG288" s="231">
        <f>IF(N288="zákl. přenesená",J288,0)</f>
        <v>0</v>
      </c>
      <c r="BH288" s="231">
        <f>IF(N288="sníž. přenesená",J288,0)</f>
        <v>0</v>
      </c>
      <c r="BI288" s="231">
        <f>IF(N288="nulová",J288,0)</f>
        <v>0</v>
      </c>
      <c r="BJ288" s="18" t="s">
        <v>82</v>
      </c>
      <c r="BK288" s="231">
        <f>ROUND(I288*H288,2)</f>
        <v>0</v>
      </c>
      <c r="BL288" s="18" t="s">
        <v>155</v>
      </c>
      <c r="BM288" s="230" t="s">
        <v>380</v>
      </c>
    </row>
    <row r="289" s="2" customFormat="1">
      <c r="A289" s="39"/>
      <c r="B289" s="40"/>
      <c r="C289" s="41"/>
      <c r="D289" s="234" t="s">
        <v>187</v>
      </c>
      <c r="E289" s="41"/>
      <c r="F289" s="286" t="s">
        <v>1553</v>
      </c>
      <c r="G289" s="41"/>
      <c r="H289" s="41"/>
      <c r="I289" s="287"/>
      <c r="J289" s="41"/>
      <c r="K289" s="41"/>
      <c r="L289" s="45"/>
      <c r="M289" s="288"/>
      <c r="N289" s="289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187</v>
      </c>
      <c r="AU289" s="18" t="s">
        <v>84</v>
      </c>
    </row>
    <row r="290" s="13" customFormat="1">
      <c r="A290" s="13"/>
      <c r="B290" s="232"/>
      <c r="C290" s="233"/>
      <c r="D290" s="234" t="s">
        <v>156</v>
      </c>
      <c r="E290" s="235" t="s">
        <v>1</v>
      </c>
      <c r="F290" s="236" t="s">
        <v>1525</v>
      </c>
      <c r="G290" s="233"/>
      <c r="H290" s="235" t="s">
        <v>1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156</v>
      </c>
      <c r="AU290" s="242" t="s">
        <v>84</v>
      </c>
      <c r="AV290" s="13" t="s">
        <v>82</v>
      </c>
      <c r="AW290" s="13" t="s">
        <v>30</v>
      </c>
      <c r="AX290" s="13" t="s">
        <v>74</v>
      </c>
      <c r="AY290" s="242" t="s">
        <v>148</v>
      </c>
    </row>
    <row r="291" s="13" customFormat="1">
      <c r="A291" s="13"/>
      <c r="B291" s="232"/>
      <c r="C291" s="233"/>
      <c r="D291" s="234" t="s">
        <v>156</v>
      </c>
      <c r="E291" s="235" t="s">
        <v>1</v>
      </c>
      <c r="F291" s="236" t="s">
        <v>1554</v>
      </c>
      <c r="G291" s="233"/>
      <c r="H291" s="235" t="s">
        <v>1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156</v>
      </c>
      <c r="AU291" s="242" t="s">
        <v>84</v>
      </c>
      <c r="AV291" s="13" t="s">
        <v>82</v>
      </c>
      <c r="AW291" s="13" t="s">
        <v>30</v>
      </c>
      <c r="AX291" s="13" t="s">
        <v>74</v>
      </c>
      <c r="AY291" s="242" t="s">
        <v>148</v>
      </c>
    </row>
    <row r="292" s="13" customFormat="1">
      <c r="A292" s="13"/>
      <c r="B292" s="232"/>
      <c r="C292" s="233"/>
      <c r="D292" s="234" t="s">
        <v>156</v>
      </c>
      <c r="E292" s="235" t="s">
        <v>1</v>
      </c>
      <c r="F292" s="236" t="s">
        <v>1549</v>
      </c>
      <c r="G292" s="233"/>
      <c r="H292" s="235" t="s">
        <v>1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156</v>
      </c>
      <c r="AU292" s="242" t="s">
        <v>84</v>
      </c>
      <c r="AV292" s="13" t="s">
        <v>82</v>
      </c>
      <c r="AW292" s="13" t="s">
        <v>30</v>
      </c>
      <c r="AX292" s="13" t="s">
        <v>74</v>
      </c>
      <c r="AY292" s="242" t="s">
        <v>148</v>
      </c>
    </row>
    <row r="293" s="14" customFormat="1">
      <c r="A293" s="14"/>
      <c r="B293" s="243"/>
      <c r="C293" s="244"/>
      <c r="D293" s="234" t="s">
        <v>156</v>
      </c>
      <c r="E293" s="245" t="s">
        <v>1</v>
      </c>
      <c r="F293" s="246" t="s">
        <v>1555</v>
      </c>
      <c r="G293" s="244"/>
      <c r="H293" s="247">
        <v>0.037999999999999999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3" t="s">
        <v>156</v>
      </c>
      <c r="AU293" s="253" t="s">
        <v>84</v>
      </c>
      <c r="AV293" s="14" t="s">
        <v>84</v>
      </c>
      <c r="AW293" s="14" t="s">
        <v>30</v>
      </c>
      <c r="AX293" s="14" t="s">
        <v>74</v>
      </c>
      <c r="AY293" s="253" t="s">
        <v>148</v>
      </c>
    </row>
    <row r="294" s="15" customFormat="1">
      <c r="A294" s="15"/>
      <c r="B294" s="254"/>
      <c r="C294" s="255"/>
      <c r="D294" s="234" t="s">
        <v>156</v>
      </c>
      <c r="E294" s="256" t="s">
        <v>1</v>
      </c>
      <c r="F294" s="257" t="s">
        <v>162</v>
      </c>
      <c r="G294" s="255"/>
      <c r="H294" s="258">
        <v>0.037999999999999999</v>
      </c>
      <c r="I294" s="259"/>
      <c r="J294" s="255"/>
      <c r="K294" s="255"/>
      <c r="L294" s="260"/>
      <c r="M294" s="261"/>
      <c r="N294" s="262"/>
      <c r="O294" s="262"/>
      <c r="P294" s="262"/>
      <c r="Q294" s="262"/>
      <c r="R294" s="262"/>
      <c r="S294" s="262"/>
      <c r="T294" s="263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4" t="s">
        <v>156</v>
      </c>
      <c r="AU294" s="264" t="s">
        <v>84</v>
      </c>
      <c r="AV294" s="15" t="s">
        <v>155</v>
      </c>
      <c r="AW294" s="15" t="s">
        <v>30</v>
      </c>
      <c r="AX294" s="15" t="s">
        <v>82</v>
      </c>
      <c r="AY294" s="264" t="s">
        <v>148</v>
      </c>
    </row>
    <row r="295" s="12" customFormat="1" ht="22.8" customHeight="1">
      <c r="A295" s="12"/>
      <c r="B295" s="203"/>
      <c r="C295" s="204"/>
      <c r="D295" s="205" t="s">
        <v>73</v>
      </c>
      <c r="E295" s="217" t="s">
        <v>771</v>
      </c>
      <c r="F295" s="217" t="s">
        <v>772</v>
      </c>
      <c r="G295" s="204"/>
      <c r="H295" s="204"/>
      <c r="I295" s="207"/>
      <c r="J295" s="218">
        <f>BK295</f>
        <v>0</v>
      </c>
      <c r="K295" s="204"/>
      <c r="L295" s="209"/>
      <c r="M295" s="210"/>
      <c r="N295" s="211"/>
      <c r="O295" s="211"/>
      <c r="P295" s="212">
        <f>SUM(P296:P305)</f>
        <v>0</v>
      </c>
      <c r="Q295" s="211"/>
      <c r="R295" s="212">
        <f>SUM(R296:R305)</f>
        <v>0</v>
      </c>
      <c r="S295" s="211"/>
      <c r="T295" s="213">
        <f>SUM(T296:T305)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4" t="s">
        <v>82</v>
      </c>
      <c r="AT295" s="215" t="s">
        <v>73</v>
      </c>
      <c r="AU295" s="215" t="s">
        <v>82</v>
      </c>
      <c r="AY295" s="214" t="s">
        <v>148</v>
      </c>
      <c r="BK295" s="216">
        <f>SUM(BK296:BK305)</f>
        <v>0</v>
      </c>
    </row>
    <row r="296" s="2" customFormat="1" ht="24.15" customHeight="1">
      <c r="A296" s="39"/>
      <c r="B296" s="40"/>
      <c r="C296" s="219" t="s">
        <v>270</v>
      </c>
      <c r="D296" s="219" t="s">
        <v>151</v>
      </c>
      <c r="E296" s="220" t="s">
        <v>773</v>
      </c>
      <c r="F296" s="221" t="s">
        <v>774</v>
      </c>
      <c r="G296" s="222" t="s">
        <v>173</v>
      </c>
      <c r="H296" s="223">
        <v>20.530000000000001</v>
      </c>
      <c r="I296" s="224"/>
      <c r="J296" s="225">
        <f>ROUND(I296*H296,2)</f>
        <v>0</v>
      </c>
      <c r="K296" s="221" t="s">
        <v>33</v>
      </c>
      <c r="L296" s="45"/>
      <c r="M296" s="226" t="s">
        <v>1</v>
      </c>
      <c r="N296" s="227" t="s">
        <v>39</v>
      </c>
      <c r="O296" s="92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0" t="s">
        <v>155</v>
      </c>
      <c r="AT296" s="230" t="s">
        <v>151</v>
      </c>
      <c r="AU296" s="230" t="s">
        <v>84</v>
      </c>
      <c r="AY296" s="18" t="s">
        <v>148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8" t="s">
        <v>82</v>
      </c>
      <c r="BK296" s="231">
        <f>ROUND(I296*H296,2)</f>
        <v>0</v>
      </c>
      <c r="BL296" s="18" t="s">
        <v>155</v>
      </c>
      <c r="BM296" s="230" t="s">
        <v>385</v>
      </c>
    </row>
    <row r="297" s="2" customFormat="1" ht="33" customHeight="1">
      <c r="A297" s="39"/>
      <c r="B297" s="40"/>
      <c r="C297" s="219" t="s">
        <v>352</v>
      </c>
      <c r="D297" s="219" t="s">
        <v>151</v>
      </c>
      <c r="E297" s="220" t="s">
        <v>777</v>
      </c>
      <c r="F297" s="221" t="s">
        <v>778</v>
      </c>
      <c r="G297" s="222" t="s">
        <v>173</v>
      </c>
      <c r="H297" s="223">
        <v>20.530000000000001</v>
      </c>
      <c r="I297" s="224"/>
      <c r="J297" s="225">
        <f>ROUND(I297*H297,2)</f>
        <v>0</v>
      </c>
      <c r="K297" s="221" t="s">
        <v>33</v>
      </c>
      <c r="L297" s="45"/>
      <c r="M297" s="226" t="s">
        <v>1</v>
      </c>
      <c r="N297" s="227" t="s">
        <v>39</v>
      </c>
      <c r="O297" s="92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0" t="s">
        <v>155</v>
      </c>
      <c r="AT297" s="230" t="s">
        <v>151</v>
      </c>
      <c r="AU297" s="230" t="s">
        <v>84</v>
      </c>
      <c r="AY297" s="18" t="s">
        <v>148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8" t="s">
        <v>82</v>
      </c>
      <c r="BK297" s="231">
        <f>ROUND(I297*H297,2)</f>
        <v>0</v>
      </c>
      <c r="BL297" s="18" t="s">
        <v>155</v>
      </c>
      <c r="BM297" s="230" t="s">
        <v>394</v>
      </c>
    </row>
    <row r="298" s="2" customFormat="1" ht="24.15" customHeight="1">
      <c r="A298" s="39"/>
      <c r="B298" s="40"/>
      <c r="C298" s="219" t="s">
        <v>280</v>
      </c>
      <c r="D298" s="219" t="s">
        <v>151</v>
      </c>
      <c r="E298" s="220" t="s">
        <v>780</v>
      </c>
      <c r="F298" s="221" t="s">
        <v>781</v>
      </c>
      <c r="G298" s="222" t="s">
        <v>173</v>
      </c>
      <c r="H298" s="223">
        <v>20.530000000000001</v>
      </c>
      <c r="I298" s="224"/>
      <c r="J298" s="225">
        <f>ROUND(I298*H298,2)</f>
        <v>0</v>
      </c>
      <c r="K298" s="221" t="s">
        <v>33</v>
      </c>
      <c r="L298" s="45"/>
      <c r="M298" s="226" t="s">
        <v>1</v>
      </c>
      <c r="N298" s="227" t="s">
        <v>39</v>
      </c>
      <c r="O298" s="92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0" t="s">
        <v>155</v>
      </c>
      <c r="AT298" s="230" t="s">
        <v>151</v>
      </c>
      <c r="AU298" s="230" t="s">
        <v>84</v>
      </c>
      <c r="AY298" s="18" t="s">
        <v>148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8" t="s">
        <v>82</v>
      </c>
      <c r="BK298" s="231">
        <f>ROUND(I298*H298,2)</f>
        <v>0</v>
      </c>
      <c r="BL298" s="18" t="s">
        <v>155</v>
      </c>
      <c r="BM298" s="230" t="s">
        <v>411</v>
      </c>
    </row>
    <row r="299" s="2" customFormat="1" ht="24.15" customHeight="1">
      <c r="A299" s="39"/>
      <c r="B299" s="40"/>
      <c r="C299" s="219" t="s">
        <v>357</v>
      </c>
      <c r="D299" s="219" t="s">
        <v>151</v>
      </c>
      <c r="E299" s="220" t="s">
        <v>784</v>
      </c>
      <c r="F299" s="221" t="s">
        <v>785</v>
      </c>
      <c r="G299" s="222" t="s">
        <v>173</v>
      </c>
      <c r="H299" s="223">
        <v>287.42000000000002</v>
      </c>
      <c r="I299" s="224"/>
      <c r="J299" s="225">
        <f>ROUND(I299*H299,2)</f>
        <v>0</v>
      </c>
      <c r="K299" s="221" t="s">
        <v>33</v>
      </c>
      <c r="L299" s="45"/>
      <c r="M299" s="226" t="s">
        <v>1</v>
      </c>
      <c r="N299" s="227" t="s">
        <v>39</v>
      </c>
      <c r="O299" s="92"/>
      <c r="P299" s="228">
        <f>O299*H299</f>
        <v>0</v>
      </c>
      <c r="Q299" s="228">
        <v>0</v>
      </c>
      <c r="R299" s="228">
        <f>Q299*H299</f>
        <v>0</v>
      </c>
      <c r="S299" s="228">
        <v>0</v>
      </c>
      <c r="T299" s="229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0" t="s">
        <v>155</v>
      </c>
      <c r="AT299" s="230" t="s">
        <v>151</v>
      </c>
      <c r="AU299" s="230" t="s">
        <v>84</v>
      </c>
      <c r="AY299" s="18" t="s">
        <v>148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8" t="s">
        <v>82</v>
      </c>
      <c r="BK299" s="231">
        <f>ROUND(I299*H299,2)</f>
        <v>0</v>
      </c>
      <c r="BL299" s="18" t="s">
        <v>155</v>
      </c>
      <c r="BM299" s="230" t="s">
        <v>417</v>
      </c>
    </row>
    <row r="300" s="14" customFormat="1">
      <c r="A300" s="14"/>
      <c r="B300" s="243"/>
      <c r="C300" s="244"/>
      <c r="D300" s="234" t="s">
        <v>156</v>
      </c>
      <c r="E300" s="245" t="s">
        <v>1</v>
      </c>
      <c r="F300" s="246" t="s">
        <v>1556</v>
      </c>
      <c r="G300" s="244"/>
      <c r="H300" s="247">
        <v>287.42000000000002</v>
      </c>
      <c r="I300" s="248"/>
      <c r="J300" s="244"/>
      <c r="K300" s="244"/>
      <c r="L300" s="249"/>
      <c r="M300" s="250"/>
      <c r="N300" s="251"/>
      <c r="O300" s="251"/>
      <c r="P300" s="251"/>
      <c r="Q300" s="251"/>
      <c r="R300" s="251"/>
      <c r="S300" s="251"/>
      <c r="T300" s="252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3" t="s">
        <v>156</v>
      </c>
      <c r="AU300" s="253" t="s">
        <v>84</v>
      </c>
      <c r="AV300" s="14" t="s">
        <v>84</v>
      </c>
      <c r="AW300" s="14" t="s">
        <v>30</v>
      </c>
      <c r="AX300" s="14" t="s">
        <v>74</v>
      </c>
      <c r="AY300" s="253" t="s">
        <v>148</v>
      </c>
    </row>
    <row r="301" s="15" customFormat="1">
      <c r="A301" s="15"/>
      <c r="B301" s="254"/>
      <c r="C301" s="255"/>
      <c r="D301" s="234" t="s">
        <v>156</v>
      </c>
      <c r="E301" s="256" t="s">
        <v>1</v>
      </c>
      <c r="F301" s="257" t="s">
        <v>162</v>
      </c>
      <c r="G301" s="255"/>
      <c r="H301" s="258">
        <v>287.42000000000002</v>
      </c>
      <c r="I301" s="259"/>
      <c r="J301" s="255"/>
      <c r="K301" s="255"/>
      <c r="L301" s="260"/>
      <c r="M301" s="261"/>
      <c r="N301" s="262"/>
      <c r="O301" s="262"/>
      <c r="P301" s="262"/>
      <c r="Q301" s="262"/>
      <c r="R301" s="262"/>
      <c r="S301" s="262"/>
      <c r="T301" s="263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64" t="s">
        <v>156</v>
      </c>
      <c r="AU301" s="264" t="s">
        <v>84</v>
      </c>
      <c r="AV301" s="15" t="s">
        <v>155</v>
      </c>
      <c r="AW301" s="15" t="s">
        <v>30</v>
      </c>
      <c r="AX301" s="15" t="s">
        <v>82</v>
      </c>
      <c r="AY301" s="264" t="s">
        <v>148</v>
      </c>
    </row>
    <row r="302" s="2" customFormat="1" ht="33" customHeight="1">
      <c r="A302" s="39"/>
      <c r="B302" s="40"/>
      <c r="C302" s="219" t="s">
        <v>289</v>
      </c>
      <c r="D302" s="219" t="s">
        <v>151</v>
      </c>
      <c r="E302" s="220" t="s">
        <v>788</v>
      </c>
      <c r="F302" s="221" t="s">
        <v>789</v>
      </c>
      <c r="G302" s="222" t="s">
        <v>173</v>
      </c>
      <c r="H302" s="223">
        <v>22.361000000000001</v>
      </c>
      <c r="I302" s="224"/>
      <c r="J302" s="225">
        <f>ROUND(I302*H302,2)</f>
        <v>0</v>
      </c>
      <c r="K302" s="221" t="s">
        <v>33</v>
      </c>
      <c r="L302" s="45"/>
      <c r="M302" s="226" t="s">
        <v>1</v>
      </c>
      <c r="N302" s="227" t="s">
        <v>39</v>
      </c>
      <c r="O302" s="92"/>
      <c r="P302" s="228">
        <f>O302*H302</f>
        <v>0</v>
      </c>
      <c r="Q302" s="228">
        <v>0</v>
      </c>
      <c r="R302" s="228">
        <f>Q302*H302</f>
        <v>0</v>
      </c>
      <c r="S302" s="228">
        <v>0</v>
      </c>
      <c r="T302" s="229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0" t="s">
        <v>155</v>
      </c>
      <c r="AT302" s="230" t="s">
        <v>151</v>
      </c>
      <c r="AU302" s="230" t="s">
        <v>84</v>
      </c>
      <c r="AY302" s="18" t="s">
        <v>148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8" t="s">
        <v>82</v>
      </c>
      <c r="BK302" s="231">
        <f>ROUND(I302*H302,2)</f>
        <v>0</v>
      </c>
      <c r="BL302" s="18" t="s">
        <v>155</v>
      </c>
      <c r="BM302" s="230" t="s">
        <v>424</v>
      </c>
    </row>
    <row r="303" s="14" customFormat="1">
      <c r="A303" s="14"/>
      <c r="B303" s="243"/>
      <c r="C303" s="244"/>
      <c r="D303" s="234" t="s">
        <v>156</v>
      </c>
      <c r="E303" s="245" t="s">
        <v>1</v>
      </c>
      <c r="F303" s="246" t="s">
        <v>1557</v>
      </c>
      <c r="G303" s="244"/>
      <c r="H303" s="247">
        <v>22.361000000000001</v>
      </c>
      <c r="I303" s="248"/>
      <c r="J303" s="244"/>
      <c r="K303" s="244"/>
      <c r="L303" s="249"/>
      <c r="M303" s="250"/>
      <c r="N303" s="251"/>
      <c r="O303" s="251"/>
      <c r="P303" s="251"/>
      <c r="Q303" s="251"/>
      <c r="R303" s="251"/>
      <c r="S303" s="251"/>
      <c r="T303" s="252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3" t="s">
        <v>156</v>
      </c>
      <c r="AU303" s="253" t="s">
        <v>84</v>
      </c>
      <c r="AV303" s="14" t="s">
        <v>84</v>
      </c>
      <c r="AW303" s="14" t="s">
        <v>30</v>
      </c>
      <c r="AX303" s="14" t="s">
        <v>74</v>
      </c>
      <c r="AY303" s="253" t="s">
        <v>148</v>
      </c>
    </row>
    <row r="304" s="15" customFormat="1">
      <c r="A304" s="15"/>
      <c r="B304" s="254"/>
      <c r="C304" s="255"/>
      <c r="D304" s="234" t="s">
        <v>156</v>
      </c>
      <c r="E304" s="256" t="s">
        <v>1</v>
      </c>
      <c r="F304" s="257" t="s">
        <v>162</v>
      </c>
      <c r="G304" s="255"/>
      <c r="H304" s="258">
        <v>22.361000000000001</v>
      </c>
      <c r="I304" s="259"/>
      <c r="J304" s="255"/>
      <c r="K304" s="255"/>
      <c r="L304" s="260"/>
      <c r="M304" s="261"/>
      <c r="N304" s="262"/>
      <c r="O304" s="262"/>
      <c r="P304" s="262"/>
      <c r="Q304" s="262"/>
      <c r="R304" s="262"/>
      <c r="S304" s="262"/>
      <c r="T304" s="263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64" t="s">
        <v>156</v>
      </c>
      <c r="AU304" s="264" t="s">
        <v>84</v>
      </c>
      <c r="AV304" s="15" t="s">
        <v>155</v>
      </c>
      <c r="AW304" s="15" t="s">
        <v>30</v>
      </c>
      <c r="AX304" s="15" t="s">
        <v>82</v>
      </c>
      <c r="AY304" s="264" t="s">
        <v>148</v>
      </c>
    </row>
    <row r="305" s="2" customFormat="1" ht="33" customHeight="1">
      <c r="A305" s="39"/>
      <c r="B305" s="40"/>
      <c r="C305" s="219" t="s">
        <v>296</v>
      </c>
      <c r="D305" s="219" t="s">
        <v>151</v>
      </c>
      <c r="E305" s="220" t="s">
        <v>800</v>
      </c>
      <c r="F305" s="221" t="s">
        <v>801</v>
      </c>
      <c r="G305" s="222" t="s">
        <v>173</v>
      </c>
      <c r="H305" s="223">
        <v>0.044999999999999998</v>
      </c>
      <c r="I305" s="224"/>
      <c r="J305" s="225">
        <f>ROUND(I305*H305,2)</f>
        <v>0</v>
      </c>
      <c r="K305" s="221" t="s">
        <v>33</v>
      </c>
      <c r="L305" s="45"/>
      <c r="M305" s="226" t="s">
        <v>1</v>
      </c>
      <c r="N305" s="227" t="s">
        <v>39</v>
      </c>
      <c r="O305" s="92"/>
      <c r="P305" s="228">
        <f>O305*H305</f>
        <v>0</v>
      </c>
      <c r="Q305" s="228">
        <v>0</v>
      </c>
      <c r="R305" s="228">
        <f>Q305*H305</f>
        <v>0</v>
      </c>
      <c r="S305" s="228">
        <v>0</v>
      </c>
      <c r="T305" s="229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0" t="s">
        <v>155</v>
      </c>
      <c r="AT305" s="230" t="s">
        <v>151</v>
      </c>
      <c r="AU305" s="230" t="s">
        <v>84</v>
      </c>
      <c r="AY305" s="18" t="s">
        <v>148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8" t="s">
        <v>82</v>
      </c>
      <c r="BK305" s="231">
        <f>ROUND(I305*H305,2)</f>
        <v>0</v>
      </c>
      <c r="BL305" s="18" t="s">
        <v>155</v>
      </c>
      <c r="BM305" s="230" t="s">
        <v>428</v>
      </c>
    </row>
    <row r="306" s="12" customFormat="1" ht="22.8" customHeight="1">
      <c r="A306" s="12"/>
      <c r="B306" s="203"/>
      <c r="C306" s="204"/>
      <c r="D306" s="205" t="s">
        <v>73</v>
      </c>
      <c r="E306" s="217" t="s">
        <v>803</v>
      </c>
      <c r="F306" s="217" t="s">
        <v>804</v>
      </c>
      <c r="G306" s="204"/>
      <c r="H306" s="204"/>
      <c r="I306" s="207"/>
      <c r="J306" s="218">
        <f>BK306</f>
        <v>0</v>
      </c>
      <c r="K306" s="204"/>
      <c r="L306" s="209"/>
      <c r="M306" s="210"/>
      <c r="N306" s="211"/>
      <c r="O306" s="211"/>
      <c r="P306" s="212">
        <f>P307</f>
        <v>0</v>
      </c>
      <c r="Q306" s="211"/>
      <c r="R306" s="212">
        <f>R307</f>
        <v>0</v>
      </c>
      <c r="S306" s="211"/>
      <c r="T306" s="213">
        <f>T307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14" t="s">
        <v>82</v>
      </c>
      <c r="AT306" s="215" t="s">
        <v>73</v>
      </c>
      <c r="AU306" s="215" t="s">
        <v>82</v>
      </c>
      <c r="AY306" s="214" t="s">
        <v>148</v>
      </c>
      <c r="BK306" s="216">
        <f>BK307</f>
        <v>0</v>
      </c>
    </row>
    <row r="307" s="2" customFormat="1" ht="21.75" customHeight="1">
      <c r="A307" s="39"/>
      <c r="B307" s="40"/>
      <c r="C307" s="219" t="s">
        <v>371</v>
      </c>
      <c r="D307" s="219" t="s">
        <v>151</v>
      </c>
      <c r="E307" s="220" t="s">
        <v>805</v>
      </c>
      <c r="F307" s="221" t="s">
        <v>806</v>
      </c>
      <c r="G307" s="222" t="s">
        <v>173</v>
      </c>
      <c r="H307" s="223">
        <v>20.777000000000001</v>
      </c>
      <c r="I307" s="224"/>
      <c r="J307" s="225">
        <f>ROUND(I307*H307,2)</f>
        <v>0</v>
      </c>
      <c r="K307" s="221" t="s">
        <v>33</v>
      </c>
      <c r="L307" s="45"/>
      <c r="M307" s="226" t="s">
        <v>1</v>
      </c>
      <c r="N307" s="227" t="s">
        <v>39</v>
      </c>
      <c r="O307" s="92"/>
      <c r="P307" s="228">
        <f>O307*H307</f>
        <v>0</v>
      </c>
      <c r="Q307" s="228">
        <v>0</v>
      </c>
      <c r="R307" s="228">
        <f>Q307*H307</f>
        <v>0</v>
      </c>
      <c r="S307" s="228">
        <v>0</v>
      </c>
      <c r="T307" s="229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0" t="s">
        <v>155</v>
      </c>
      <c r="AT307" s="230" t="s">
        <v>151</v>
      </c>
      <c r="AU307" s="230" t="s">
        <v>84</v>
      </c>
      <c r="AY307" s="18" t="s">
        <v>148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8" t="s">
        <v>82</v>
      </c>
      <c r="BK307" s="231">
        <f>ROUND(I307*H307,2)</f>
        <v>0</v>
      </c>
      <c r="BL307" s="18" t="s">
        <v>155</v>
      </c>
      <c r="BM307" s="230" t="s">
        <v>436</v>
      </c>
    </row>
    <row r="308" s="12" customFormat="1" ht="25.92" customHeight="1">
      <c r="A308" s="12"/>
      <c r="B308" s="203"/>
      <c r="C308" s="204"/>
      <c r="D308" s="205" t="s">
        <v>73</v>
      </c>
      <c r="E308" s="206" t="s">
        <v>808</v>
      </c>
      <c r="F308" s="206" t="s">
        <v>809</v>
      </c>
      <c r="G308" s="204"/>
      <c r="H308" s="204"/>
      <c r="I308" s="207"/>
      <c r="J308" s="208">
        <f>BK308</f>
        <v>0</v>
      </c>
      <c r="K308" s="204"/>
      <c r="L308" s="209"/>
      <c r="M308" s="210"/>
      <c r="N308" s="211"/>
      <c r="O308" s="211"/>
      <c r="P308" s="212">
        <f>P309+P339+P345+P362+P385</f>
        <v>0</v>
      </c>
      <c r="Q308" s="211"/>
      <c r="R308" s="212">
        <f>R309+R339+R345+R362+R385</f>
        <v>0.410659416</v>
      </c>
      <c r="S308" s="211"/>
      <c r="T308" s="213">
        <f>T309+T339+T345+T362+T385</f>
        <v>0.10815000000000001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14" t="s">
        <v>84</v>
      </c>
      <c r="AT308" s="215" t="s">
        <v>73</v>
      </c>
      <c r="AU308" s="215" t="s">
        <v>74</v>
      </c>
      <c r="AY308" s="214" t="s">
        <v>148</v>
      </c>
      <c r="BK308" s="216">
        <f>BK309+BK339+BK345+BK362+BK385</f>
        <v>0</v>
      </c>
    </row>
    <row r="309" s="12" customFormat="1" ht="22.8" customHeight="1">
      <c r="A309" s="12"/>
      <c r="B309" s="203"/>
      <c r="C309" s="204"/>
      <c r="D309" s="205" t="s">
        <v>73</v>
      </c>
      <c r="E309" s="217" t="s">
        <v>810</v>
      </c>
      <c r="F309" s="217" t="s">
        <v>811</v>
      </c>
      <c r="G309" s="204"/>
      <c r="H309" s="204"/>
      <c r="I309" s="207"/>
      <c r="J309" s="218">
        <f>BK309</f>
        <v>0</v>
      </c>
      <c r="K309" s="204"/>
      <c r="L309" s="209"/>
      <c r="M309" s="210"/>
      <c r="N309" s="211"/>
      <c r="O309" s="211"/>
      <c r="P309" s="212">
        <f>SUM(P310:P338)</f>
        <v>0</v>
      </c>
      <c r="Q309" s="211"/>
      <c r="R309" s="212">
        <f>SUM(R310:R338)</f>
        <v>0.22568949999999999</v>
      </c>
      <c r="S309" s="211"/>
      <c r="T309" s="213">
        <f>SUM(T310:T338)</f>
        <v>0.051680000000000004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4" t="s">
        <v>84</v>
      </c>
      <c r="AT309" s="215" t="s">
        <v>73</v>
      </c>
      <c r="AU309" s="215" t="s">
        <v>82</v>
      </c>
      <c r="AY309" s="214" t="s">
        <v>148</v>
      </c>
      <c r="BK309" s="216">
        <f>SUM(BK310:BK338)</f>
        <v>0</v>
      </c>
    </row>
    <row r="310" s="2" customFormat="1" ht="24.15" customHeight="1">
      <c r="A310" s="39"/>
      <c r="B310" s="40"/>
      <c r="C310" s="219" t="s">
        <v>304</v>
      </c>
      <c r="D310" s="219" t="s">
        <v>151</v>
      </c>
      <c r="E310" s="220" t="s">
        <v>1558</v>
      </c>
      <c r="F310" s="221" t="s">
        <v>1559</v>
      </c>
      <c r="G310" s="222" t="s">
        <v>154</v>
      </c>
      <c r="H310" s="223">
        <v>12.92</v>
      </c>
      <c r="I310" s="224"/>
      <c r="J310" s="225">
        <f>ROUND(I310*H310,2)</f>
        <v>0</v>
      </c>
      <c r="K310" s="221" t="s">
        <v>33</v>
      </c>
      <c r="L310" s="45"/>
      <c r="M310" s="226" t="s">
        <v>1</v>
      </c>
      <c r="N310" s="227" t="s">
        <v>39</v>
      </c>
      <c r="O310" s="92"/>
      <c r="P310" s="228">
        <f>O310*H310</f>
        <v>0</v>
      </c>
      <c r="Q310" s="228">
        <v>0</v>
      </c>
      <c r="R310" s="228">
        <f>Q310*H310</f>
        <v>0</v>
      </c>
      <c r="S310" s="228">
        <v>0</v>
      </c>
      <c r="T310" s="229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0" t="s">
        <v>218</v>
      </c>
      <c r="AT310" s="230" t="s">
        <v>151</v>
      </c>
      <c r="AU310" s="230" t="s">
        <v>84</v>
      </c>
      <c r="AY310" s="18" t="s">
        <v>148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8" t="s">
        <v>82</v>
      </c>
      <c r="BK310" s="231">
        <f>ROUND(I310*H310,2)</f>
        <v>0</v>
      </c>
      <c r="BL310" s="18" t="s">
        <v>218</v>
      </c>
      <c r="BM310" s="230" t="s">
        <v>443</v>
      </c>
    </row>
    <row r="311" s="13" customFormat="1">
      <c r="A311" s="13"/>
      <c r="B311" s="232"/>
      <c r="C311" s="233"/>
      <c r="D311" s="234" t="s">
        <v>156</v>
      </c>
      <c r="E311" s="235" t="s">
        <v>1</v>
      </c>
      <c r="F311" s="236" t="s">
        <v>1525</v>
      </c>
      <c r="G311" s="233"/>
      <c r="H311" s="235" t="s">
        <v>1</v>
      </c>
      <c r="I311" s="237"/>
      <c r="J311" s="233"/>
      <c r="K311" s="233"/>
      <c r="L311" s="238"/>
      <c r="M311" s="239"/>
      <c r="N311" s="240"/>
      <c r="O311" s="240"/>
      <c r="P311" s="240"/>
      <c r="Q311" s="240"/>
      <c r="R311" s="240"/>
      <c r="S311" s="240"/>
      <c r="T311" s="241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2" t="s">
        <v>156</v>
      </c>
      <c r="AU311" s="242" t="s">
        <v>84</v>
      </c>
      <c r="AV311" s="13" t="s">
        <v>82</v>
      </c>
      <c r="AW311" s="13" t="s">
        <v>30</v>
      </c>
      <c r="AX311" s="13" t="s">
        <v>74</v>
      </c>
      <c r="AY311" s="242" t="s">
        <v>148</v>
      </c>
    </row>
    <row r="312" s="14" customFormat="1">
      <c r="A312" s="14"/>
      <c r="B312" s="243"/>
      <c r="C312" s="244"/>
      <c r="D312" s="234" t="s">
        <v>156</v>
      </c>
      <c r="E312" s="245" t="s">
        <v>1</v>
      </c>
      <c r="F312" s="246" t="s">
        <v>1526</v>
      </c>
      <c r="G312" s="244"/>
      <c r="H312" s="247">
        <v>13.5</v>
      </c>
      <c r="I312" s="248"/>
      <c r="J312" s="244"/>
      <c r="K312" s="244"/>
      <c r="L312" s="249"/>
      <c r="M312" s="250"/>
      <c r="N312" s="251"/>
      <c r="O312" s="251"/>
      <c r="P312" s="251"/>
      <c r="Q312" s="251"/>
      <c r="R312" s="251"/>
      <c r="S312" s="251"/>
      <c r="T312" s="252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3" t="s">
        <v>156</v>
      </c>
      <c r="AU312" s="253" t="s">
        <v>84</v>
      </c>
      <c r="AV312" s="14" t="s">
        <v>84</v>
      </c>
      <c r="AW312" s="14" t="s">
        <v>30</v>
      </c>
      <c r="AX312" s="14" t="s">
        <v>74</v>
      </c>
      <c r="AY312" s="253" t="s">
        <v>148</v>
      </c>
    </row>
    <row r="313" s="14" customFormat="1">
      <c r="A313" s="14"/>
      <c r="B313" s="243"/>
      <c r="C313" s="244"/>
      <c r="D313" s="234" t="s">
        <v>156</v>
      </c>
      <c r="E313" s="245" t="s">
        <v>1</v>
      </c>
      <c r="F313" s="246" t="s">
        <v>1560</v>
      </c>
      <c r="G313" s="244"/>
      <c r="H313" s="247">
        <v>-0.57999999999999996</v>
      </c>
      <c r="I313" s="248"/>
      <c r="J313" s="244"/>
      <c r="K313" s="244"/>
      <c r="L313" s="249"/>
      <c r="M313" s="250"/>
      <c r="N313" s="251"/>
      <c r="O313" s="251"/>
      <c r="P313" s="251"/>
      <c r="Q313" s="251"/>
      <c r="R313" s="251"/>
      <c r="S313" s="251"/>
      <c r="T313" s="252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3" t="s">
        <v>156</v>
      </c>
      <c r="AU313" s="253" t="s">
        <v>84</v>
      </c>
      <c r="AV313" s="14" t="s">
        <v>84</v>
      </c>
      <c r="AW313" s="14" t="s">
        <v>30</v>
      </c>
      <c r="AX313" s="14" t="s">
        <v>74</v>
      </c>
      <c r="AY313" s="253" t="s">
        <v>148</v>
      </c>
    </row>
    <row r="314" s="15" customFormat="1">
      <c r="A314" s="15"/>
      <c r="B314" s="254"/>
      <c r="C314" s="255"/>
      <c r="D314" s="234" t="s">
        <v>156</v>
      </c>
      <c r="E314" s="256" t="s">
        <v>1</v>
      </c>
      <c r="F314" s="257" t="s">
        <v>162</v>
      </c>
      <c r="G314" s="255"/>
      <c r="H314" s="258">
        <v>12.92</v>
      </c>
      <c r="I314" s="259"/>
      <c r="J314" s="255"/>
      <c r="K314" s="255"/>
      <c r="L314" s="260"/>
      <c r="M314" s="261"/>
      <c r="N314" s="262"/>
      <c r="O314" s="262"/>
      <c r="P314" s="262"/>
      <c r="Q314" s="262"/>
      <c r="R314" s="262"/>
      <c r="S314" s="262"/>
      <c r="T314" s="263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64" t="s">
        <v>156</v>
      </c>
      <c r="AU314" s="264" t="s">
        <v>84</v>
      </c>
      <c r="AV314" s="15" t="s">
        <v>155</v>
      </c>
      <c r="AW314" s="15" t="s">
        <v>30</v>
      </c>
      <c r="AX314" s="15" t="s">
        <v>82</v>
      </c>
      <c r="AY314" s="264" t="s">
        <v>148</v>
      </c>
    </row>
    <row r="315" s="2" customFormat="1" ht="16.5" customHeight="1">
      <c r="A315" s="39"/>
      <c r="B315" s="40"/>
      <c r="C315" s="276" t="s">
        <v>377</v>
      </c>
      <c r="D315" s="276" t="s">
        <v>183</v>
      </c>
      <c r="E315" s="277" t="s">
        <v>1561</v>
      </c>
      <c r="F315" s="278" t="s">
        <v>1562</v>
      </c>
      <c r="G315" s="279" t="s">
        <v>173</v>
      </c>
      <c r="H315" s="280">
        <v>0.0040000000000000001</v>
      </c>
      <c r="I315" s="281"/>
      <c r="J315" s="282">
        <f>ROUND(I315*H315,2)</f>
        <v>0</v>
      </c>
      <c r="K315" s="278" t="s">
        <v>33</v>
      </c>
      <c r="L315" s="283"/>
      <c r="M315" s="284" t="s">
        <v>1</v>
      </c>
      <c r="N315" s="285" t="s">
        <v>39</v>
      </c>
      <c r="O315" s="92"/>
      <c r="P315" s="228">
        <f>O315*H315</f>
        <v>0</v>
      </c>
      <c r="Q315" s="228">
        <v>1</v>
      </c>
      <c r="R315" s="228">
        <f>Q315*H315</f>
        <v>0.0040000000000000001</v>
      </c>
      <c r="S315" s="228">
        <v>0</v>
      </c>
      <c r="T315" s="229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0" t="s">
        <v>280</v>
      </c>
      <c r="AT315" s="230" t="s">
        <v>183</v>
      </c>
      <c r="AU315" s="230" t="s">
        <v>84</v>
      </c>
      <c r="AY315" s="18" t="s">
        <v>148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8" t="s">
        <v>82</v>
      </c>
      <c r="BK315" s="231">
        <f>ROUND(I315*H315,2)</f>
        <v>0</v>
      </c>
      <c r="BL315" s="18" t="s">
        <v>218</v>
      </c>
      <c r="BM315" s="230" t="s">
        <v>453</v>
      </c>
    </row>
    <row r="316" s="2" customFormat="1">
      <c r="A316" s="39"/>
      <c r="B316" s="40"/>
      <c r="C316" s="41"/>
      <c r="D316" s="234" t="s">
        <v>187</v>
      </c>
      <c r="E316" s="41"/>
      <c r="F316" s="286" t="s">
        <v>1563</v>
      </c>
      <c r="G316" s="41"/>
      <c r="H316" s="41"/>
      <c r="I316" s="287"/>
      <c r="J316" s="41"/>
      <c r="K316" s="41"/>
      <c r="L316" s="45"/>
      <c r="M316" s="288"/>
      <c r="N316" s="289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187</v>
      </c>
      <c r="AU316" s="18" t="s">
        <v>84</v>
      </c>
    </row>
    <row r="317" s="14" customFormat="1">
      <c r="A317" s="14"/>
      <c r="B317" s="243"/>
      <c r="C317" s="244"/>
      <c r="D317" s="234" t="s">
        <v>156</v>
      </c>
      <c r="E317" s="245" t="s">
        <v>1</v>
      </c>
      <c r="F317" s="246" t="s">
        <v>1564</v>
      </c>
      <c r="G317" s="244"/>
      <c r="H317" s="247">
        <v>0.0040000000000000001</v>
      </c>
      <c r="I317" s="248"/>
      <c r="J317" s="244"/>
      <c r="K317" s="244"/>
      <c r="L317" s="249"/>
      <c r="M317" s="250"/>
      <c r="N317" s="251"/>
      <c r="O317" s="251"/>
      <c r="P317" s="251"/>
      <c r="Q317" s="251"/>
      <c r="R317" s="251"/>
      <c r="S317" s="251"/>
      <c r="T317" s="252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3" t="s">
        <v>156</v>
      </c>
      <c r="AU317" s="253" t="s">
        <v>84</v>
      </c>
      <c r="AV317" s="14" t="s">
        <v>84</v>
      </c>
      <c r="AW317" s="14" t="s">
        <v>30</v>
      </c>
      <c r="AX317" s="14" t="s">
        <v>74</v>
      </c>
      <c r="AY317" s="253" t="s">
        <v>148</v>
      </c>
    </row>
    <row r="318" s="15" customFormat="1">
      <c r="A318" s="15"/>
      <c r="B318" s="254"/>
      <c r="C318" s="255"/>
      <c r="D318" s="234" t="s">
        <v>156</v>
      </c>
      <c r="E318" s="256" t="s">
        <v>1</v>
      </c>
      <c r="F318" s="257" t="s">
        <v>162</v>
      </c>
      <c r="G318" s="255"/>
      <c r="H318" s="258">
        <v>0.0040000000000000001</v>
      </c>
      <c r="I318" s="259"/>
      <c r="J318" s="255"/>
      <c r="K318" s="255"/>
      <c r="L318" s="260"/>
      <c r="M318" s="261"/>
      <c r="N318" s="262"/>
      <c r="O318" s="262"/>
      <c r="P318" s="262"/>
      <c r="Q318" s="262"/>
      <c r="R318" s="262"/>
      <c r="S318" s="262"/>
      <c r="T318" s="263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4" t="s">
        <v>156</v>
      </c>
      <c r="AU318" s="264" t="s">
        <v>84</v>
      </c>
      <c r="AV318" s="15" t="s">
        <v>155</v>
      </c>
      <c r="AW318" s="15" t="s">
        <v>30</v>
      </c>
      <c r="AX318" s="15" t="s">
        <v>82</v>
      </c>
      <c r="AY318" s="264" t="s">
        <v>148</v>
      </c>
    </row>
    <row r="319" s="2" customFormat="1" ht="16.5" customHeight="1">
      <c r="A319" s="39"/>
      <c r="B319" s="40"/>
      <c r="C319" s="219" t="s">
        <v>314</v>
      </c>
      <c r="D319" s="219" t="s">
        <v>151</v>
      </c>
      <c r="E319" s="220" t="s">
        <v>1565</v>
      </c>
      <c r="F319" s="221" t="s">
        <v>1566</v>
      </c>
      <c r="G319" s="222" t="s">
        <v>154</v>
      </c>
      <c r="H319" s="223">
        <v>12.92</v>
      </c>
      <c r="I319" s="224"/>
      <c r="J319" s="225">
        <f>ROUND(I319*H319,2)</f>
        <v>0</v>
      </c>
      <c r="K319" s="221" t="s">
        <v>33</v>
      </c>
      <c r="L319" s="45"/>
      <c r="M319" s="226" t="s">
        <v>1</v>
      </c>
      <c r="N319" s="227" t="s">
        <v>39</v>
      </c>
      <c r="O319" s="92"/>
      <c r="P319" s="228">
        <f>O319*H319</f>
        <v>0</v>
      </c>
      <c r="Q319" s="228">
        <v>0</v>
      </c>
      <c r="R319" s="228">
        <f>Q319*H319</f>
        <v>0</v>
      </c>
      <c r="S319" s="228">
        <v>0.0040000000000000001</v>
      </c>
      <c r="T319" s="229">
        <f>S319*H319</f>
        <v>0.051680000000000004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0" t="s">
        <v>218</v>
      </c>
      <c r="AT319" s="230" t="s">
        <v>151</v>
      </c>
      <c r="AU319" s="230" t="s">
        <v>84</v>
      </c>
      <c r="AY319" s="18" t="s">
        <v>148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8" t="s">
        <v>82</v>
      </c>
      <c r="BK319" s="231">
        <f>ROUND(I319*H319,2)</f>
        <v>0</v>
      </c>
      <c r="BL319" s="18" t="s">
        <v>218</v>
      </c>
      <c r="BM319" s="230" t="s">
        <v>458</v>
      </c>
    </row>
    <row r="320" s="13" customFormat="1">
      <c r="A320" s="13"/>
      <c r="B320" s="232"/>
      <c r="C320" s="233"/>
      <c r="D320" s="234" t="s">
        <v>156</v>
      </c>
      <c r="E320" s="235" t="s">
        <v>1</v>
      </c>
      <c r="F320" s="236" t="s">
        <v>1525</v>
      </c>
      <c r="G320" s="233"/>
      <c r="H320" s="235" t="s">
        <v>1</v>
      </c>
      <c r="I320" s="237"/>
      <c r="J320" s="233"/>
      <c r="K320" s="233"/>
      <c r="L320" s="238"/>
      <c r="M320" s="239"/>
      <c r="N320" s="240"/>
      <c r="O320" s="240"/>
      <c r="P320" s="240"/>
      <c r="Q320" s="240"/>
      <c r="R320" s="240"/>
      <c r="S320" s="240"/>
      <c r="T320" s="241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2" t="s">
        <v>156</v>
      </c>
      <c r="AU320" s="242" t="s">
        <v>84</v>
      </c>
      <c r="AV320" s="13" t="s">
        <v>82</v>
      </c>
      <c r="AW320" s="13" t="s">
        <v>30</v>
      </c>
      <c r="AX320" s="13" t="s">
        <v>74</v>
      </c>
      <c r="AY320" s="242" t="s">
        <v>148</v>
      </c>
    </row>
    <row r="321" s="14" customFormat="1">
      <c r="A321" s="14"/>
      <c r="B321" s="243"/>
      <c r="C321" s="244"/>
      <c r="D321" s="234" t="s">
        <v>156</v>
      </c>
      <c r="E321" s="245" t="s">
        <v>1</v>
      </c>
      <c r="F321" s="246" t="s">
        <v>1526</v>
      </c>
      <c r="G321" s="244"/>
      <c r="H321" s="247">
        <v>13.5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3" t="s">
        <v>156</v>
      </c>
      <c r="AU321" s="253" t="s">
        <v>84</v>
      </c>
      <c r="AV321" s="14" t="s">
        <v>84</v>
      </c>
      <c r="AW321" s="14" t="s">
        <v>30</v>
      </c>
      <c r="AX321" s="14" t="s">
        <v>74</v>
      </c>
      <c r="AY321" s="253" t="s">
        <v>148</v>
      </c>
    </row>
    <row r="322" s="14" customFormat="1">
      <c r="A322" s="14"/>
      <c r="B322" s="243"/>
      <c r="C322" s="244"/>
      <c r="D322" s="234" t="s">
        <v>156</v>
      </c>
      <c r="E322" s="245" t="s">
        <v>1</v>
      </c>
      <c r="F322" s="246" t="s">
        <v>1560</v>
      </c>
      <c r="G322" s="244"/>
      <c r="H322" s="247">
        <v>-0.57999999999999996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3" t="s">
        <v>156</v>
      </c>
      <c r="AU322" s="253" t="s">
        <v>84</v>
      </c>
      <c r="AV322" s="14" t="s">
        <v>84</v>
      </c>
      <c r="AW322" s="14" t="s">
        <v>30</v>
      </c>
      <c r="AX322" s="14" t="s">
        <v>74</v>
      </c>
      <c r="AY322" s="253" t="s">
        <v>148</v>
      </c>
    </row>
    <row r="323" s="15" customFormat="1">
      <c r="A323" s="15"/>
      <c r="B323" s="254"/>
      <c r="C323" s="255"/>
      <c r="D323" s="234" t="s">
        <v>156</v>
      </c>
      <c r="E323" s="256" t="s">
        <v>1</v>
      </c>
      <c r="F323" s="257" t="s">
        <v>162</v>
      </c>
      <c r="G323" s="255"/>
      <c r="H323" s="258">
        <v>12.92</v>
      </c>
      <c r="I323" s="259"/>
      <c r="J323" s="255"/>
      <c r="K323" s="255"/>
      <c r="L323" s="260"/>
      <c r="M323" s="261"/>
      <c r="N323" s="262"/>
      <c r="O323" s="262"/>
      <c r="P323" s="262"/>
      <c r="Q323" s="262"/>
      <c r="R323" s="262"/>
      <c r="S323" s="262"/>
      <c r="T323" s="263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4" t="s">
        <v>156</v>
      </c>
      <c r="AU323" s="264" t="s">
        <v>84</v>
      </c>
      <c r="AV323" s="15" t="s">
        <v>155</v>
      </c>
      <c r="AW323" s="15" t="s">
        <v>30</v>
      </c>
      <c r="AX323" s="15" t="s">
        <v>82</v>
      </c>
      <c r="AY323" s="264" t="s">
        <v>148</v>
      </c>
    </row>
    <row r="324" s="2" customFormat="1" ht="24.15" customHeight="1">
      <c r="A324" s="39"/>
      <c r="B324" s="40"/>
      <c r="C324" s="219" t="s">
        <v>391</v>
      </c>
      <c r="D324" s="219" t="s">
        <v>151</v>
      </c>
      <c r="E324" s="220" t="s">
        <v>1567</v>
      </c>
      <c r="F324" s="221" t="s">
        <v>1568</v>
      </c>
      <c r="G324" s="222" t="s">
        <v>154</v>
      </c>
      <c r="H324" s="223">
        <v>12.92</v>
      </c>
      <c r="I324" s="224"/>
      <c r="J324" s="225">
        <f>ROUND(I324*H324,2)</f>
        <v>0</v>
      </c>
      <c r="K324" s="221" t="s">
        <v>33</v>
      </c>
      <c r="L324" s="45"/>
      <c r="M324" s="226" t="s">
        <v>1</v>
      </c>
      <c r="N324" s="227" t="s">
        <v>39</v>
      </c>
      <c r="O324" s="92"/>
      <c r="P324" s="228">
        <f>O324*H324</f>
        <v>0</v>
      </c>
      <c r="Q324" s="228">
        <v>0.00039825</v>
      </c>
      <c r="R324" s="228">
        <f>Q324*H324</f>
        <v>0.0051453899999999997</v>
      </c>
      <c r="S324" s="228">
        <v>0</v>
      </c>
      <c r="T324" s="229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0" t="s">
        <v>218</v>
      </c>
      <c r="AT324" s="230" t="s">
        <v>151</v>
      </c>
      <c r="AU324" s="230" t="s">
        <v>84</v>
      </c>
      <c r="AY324" s="18" t="s">
        <v>148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8" t="s">
        <v>82</v>
      </c>
      <c r="BK324" s="231">
        <f>ROUND(I324*H324,2)</f>
        <v>0</v>
      </c>
      <c r="BL324" s="18" t="s">
        <v>218</v>
      </c>
      <c r="BM324" s="230" t="s">
        <v>462</v>
      </c>
    </row>
    <row r="325" s="2" customFormat="1" ht="37.8" customHeight="1">
      <c r="A325" s="39"/>
      <c r="B325" s="40"/>
      <c r="C325" s="276" t="s">
        <v>324</v>
      </c>
      <c r="D325" s="276" t="s">
        <v>183</v>
      </c>
      <c r="E325" s="277" t="s">
        <v>1569</v>
      </c>
      <c r="F325" s="278" t="s">
        <v>1570</v>
      </c>
      <c r="G325" s="279" t="s">
        <v>154</v>
      </c>
      <c r="H325" s="280">
        <v>15.058</v>
      </c>
      <c r="I325" s="281"/>
      <c r="J325" s="282">
        <f>ROUND(I325*H325,2)</f>
        <v>0</v>
      </c>
      <c r="K325" s="278" t="s">
        <v>33</v>
      </c>
      <c r="L325" s="283"/>
      <c r="M325" s="284" t="s">
        <v>1</v>
      </c>
      <c r="N325" s="285" t="s">
        <v>39</v>
      </c>
      <c r="O325" s="92"/>
      <c r="P325" s="228">
        <f>O325*H325</f>
        <v>0</v>
      </c>
      <c r="Q325" s="228">
        <v>0.0044999999999999997</v>
      </c>
      <c r="R325" s="228">
        <f>Q325*H325</f>
        <v>0.067760999999999988</v>
      </c>
      <c r="S325" s="228">
        <v>0</v>
      </c>
      <c r="T325" s="229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0" t="s">
        <v>280</v>
      </c>
      <c r="AT325" s="230" t="s">
        <v>183</v>
      </c>
      <c r="AU325" s="230" t="s">
        <v>84</v>
      </c>
      <c r="AY325" s="18" t="s">
        <v>148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8" t="s">
        <v>82</v>
      </c>
      <c r="BK325" s="231">
        <f>ROUND(I325*H325,2)</f>
        <v>0</v>
      </c>
      <c r="BL325" s="18" t="s">
        <v>218</v>
      </c>
      <c r="BM325" s="230" t="s">
        <v>466</v>
      </c>
    </row>
    <row r="326" s="14" customFormat="1">
      <c r="A326" s="14"/>
      <c r="B326" s="243"/>
      <c r="C326" s="244"/>
      <c r="D326" s="234" t="s">
        <v>156</v>
      </c>
      <c r="E326" s="245" t="s">
        <v>1</v>
      </c>
      <c r="F326" s="246" t="s">
        <v>1571</v>
      </c>
      <c r="G326" s="244"/>
      <c r="H326" s="247">
        <v>15.058</v>
      </c>
      <c r="I326" s="248"/>
      <c r="J326" s="244"/>
      <c r="K326" s="244"/>
      <c r="L326" s="249"/>
      <c r="M326" s="250"/>
      <c r="N326" s="251"/>
      <c r="O326" s="251"/>
      <c r="P326" s="251"/>
      <c r="Q326" s="251"/>
      <c r="R326" s="251"/>
      <c r="S326" s="251"/>
      <c r="T326" s="252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3" t="s">
        <v>156</v>
      </c>
      <c r="AU326" s="253" t="s">
        <v>84</v>
      </c>
      <c r="AV326" s="14" t="s">
        <v>84</v>
      </c>
      <c r="AW326" s="14" t="s">
        <v>30</v>
      </c>
      <c r="AX326" s="14" t="s">
        <v>74</v>
      </c>
      <c r="AY326" s="253" t="s">
        <v>148</v>
      </c>
    </row>
    <row r="327" s="15" customFormat="1">
      <c r="A327" s="15"/>
      <c r="B327" s="254"/>
      <c r="C327" s="255"/>
      <c r="D327" s="234" t="s">
        <v>156</v>
      </c>
      <c r="E327" s="256" t="s">
        <v>1</v>
      </c>
      <c r="F327" s="257" t="s">
        <v>162</v>
      </c>
      <c r="G327" s="255"/>
      <c r="H327" s="258">
        <v>15.058</v>
      </c>
      <c r="I327" s="259"/>
      <c r="J327" s="255"/>
      <c r="K327" s="255"/>
      <c r="L327" s="260"/>
      <c r="M327" s="261"/>
      <c r="N327" s="262"/>
      <c r="O327" s="262"/>
      <c r="P327" s="262"/>
      <c r="Q327" s="262"/>
      <c r="R327" s="262"/>
      <c r="S327" s="262"/>
      <c r="T327" s="263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4" t="s">
        <v>156</v>
      </c>
      <c r="AU327" s="264" t="s">
        <v>84</v>
      </c>
      <c r="AV327" s="15" t="s">
        <v>155</v>
      </c>
      <c r="AW327" s="15" t="s">
        <v>30</v>
      </c>
      <c r="AX327" s="15" t="s">
        <v>82</v>
      </c>
      <c r="AY327" s="264" t="s">
        <v>148</v>
      </c>
    </row>
    <row r="328" s="2" customFormat="1" ht="33" customHeight="1">
      <c r="A328" s="39"/>
      <c r="B328" s="40"/>
      <c r="C328" s="219" t="s">
        <v>408</v>
      </c>
      <c r="D328" s="219" t="s">
        <v>151</v>
      </c>
      <c r="E328" s="220" t="s">
        <v>1572</v>
      </c>
      <c r="F328" s="221" t="s">
        <v>1573</v>
      </c>
      <c r="G328" s="222" t="s">
        <v>154</v>
      </c>
      <c r="H328" s="223">
        <v>12.92</v>
      </c>
      <c r="I328" s="224"/>
      <c r="J328" s="225">
        <f>ROUND(I328*H328,2)</f>
        <v>0</v>
      </c>
      <c r="K328" s="221" t="s">
        <v>33</v>
      </c>
      <c r="L328" s="45"/>
      <c r="M328" s="226" t="s">
        <v>1</v>
      </c>
      <c r="N328" s="227" t="s">
        <v>39</v>
      </c>
      <c r="O328" s="92"/>
      <c r="P328" s="228">
        <f>O328*H328</f>
        <v>0</v>
      </c>
      <c r="Q328" s="228">
        <v>0</v>
      </c>
      <c r="R328" s="228">
        <f>Q328*H328</f>
        <v>0</v>
      </c>
      <c r="S328" s="228">
        <v>0</v>
      </c>
      <c r="T328" s="229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0" t="s">
        <v>218</v>
      </c>
      <c r="AT328" s="230" t="s">
        <v>151</v>
      </c>
      <c r="AU328" s="230" t="s">
        <v>84</v>
      </c>
      <c r="AY328" s="18" t="s">
        <v>148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8" t="s">
        <v>82</v>
      </c>
      <c r="BK328" s="231">
        <f>ROUND(I328*H328,2)</f>
        <v>0</v>
      </c>
      <c r="BL328" s="18" t="s">
        <v>218</v>
      </c>
      <c r="BM328" s="230" t="s">
        <v>472</v>
      </c>
    </row>
    <row r="329" s="2" customFormat="1" ht="33" customHeight="1">
      <c r="A329" s="39"/>
      <c r="B329" s="40"/>
      <c r="C329" s="219" t="s">
        <v>327</v>
      </c>
      <c r="D329" s="219" t="s">
        <v>151</v>
      </c>
      <c r="E329" s="220" t="s">
        <v>1574</v>
      </c>
      <c r="F329" s="221" t="s">
        <v>1575</v>
      </c>
      <c r="G329" s="222" t="s">
        <v>154</v>
      </c>
      <c r="H329" s="223">
        <v>12.92</v>
      </c>
      <c r="I329" s="224"/>
      <c r="J329" s="225">
        <f>ROUND(I329*H329,2)</f>
        <v>0</v>
      </c>
      <c r="K329" s="221" t="s">
        <v>33</v>
      </c>
      <c r="L329" s="45"/>
      <c r="M329" s="226" t="s">
        <v>1</v>
      </c>
      <c r="N329" s="227" t="s">
        <v>39</v>
      </c>
      <c r="O329" s="92"/>
      <c r="P329" s="228">
        <f>O329*H329</f>
        <v>0</v>
      </c>
      <c r="Q329" s="228">
        <v>0</v>
      </c>
      <c r="R329" s="228">
        <f>Q329*H329</f>
        <v>0</v>
      </c>
      <c r="S329" s="228">
        <v>0</v>
      </c>
      <c r="T329" s="229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0" t="s">
        <v>218</v>
      </c>
      <c r="AT329" s="230" t="s">
        <v>151</v>
      </c>
      <c r="AU329" s="230" t="s">
        <v>84</v>
      </c>
      <c r="AY329" s="18" t="s">
        <v>148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8" t="s">
        <v>82</v>
      </c>
      <c r="BK329" s="231">
        <f>ROUND(I329*H329,2)</f>
        <v>0</v>
      </c>
      <c r="BL329" s="18" t="s">
        <v>218</v>
      </c>
      <c r="BM329" s="230" t="s">
        <v>475</v>
      </c>
    </row>
    <row r="330" s="2" customFormat="1" ht="24.15" customHeight="1">
      <c r="A330" s="39"/>
      <c r="B330" s="40"/>
      <c r="C330" s="219" t="s">
        <v>421</v>
      </c>
      <c r="D330" s="219" t="s">
        <v>151</v>
      </c>
      <c r="E330" s="220" t="s">
        <v>1576</v>
      </c>
      <c r="F330" s="221" t="s">
        <v>1577</v>
      </c>
      <c r="G330" s="222" t="s">
        <v>295</v>
      </c>
      <c r="H330" s="223">
        <v>49</v>
      </c>
      <c r="I330" s="224"/>
      <c r="J330" s="225">
        <f>ROUND(I330*H330,2)</f>
        <v>0</v>
      </c>
      <c r="K330" s="221" t="s">
        <v>33</v>
      </c>
      <c r="L330" s="45"/>
      <c r="M330" s="226" t="s">
        <v>1</v>
      </c>
      <c r="N330" s="227" t="s">
        <v>39</v>
      </c>
      <c r="O330" s="92"/>
      <c r="P330" s="228">
        <f>O330*H330</f>
        <v>0</v>
      </c>
      <c r="Q330" s="228">
        <v>0.00020139</v>
      </c>
      <c r="R330" s="228">
        <f>Q330*H330</f>
        <v>0.0098681099999999994</v>
      </c>
      <c r="S330" s="228">
        <v>0</v>
      </c>
      <c r="T330" s="229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0" t="s">
        <v>218</v>
      </c>
      <c r="AT330" s="230" t="s">
        <v>151</v>
      </c>
      <c r="AU330" s="230" t="s">
        <v>84</v>
      </c>
      <c r="AY330" s="18" t="s">
        <v>148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8" t="s">
        <v>82</v>
      </c>
      <c r="BK330" s="231">
        <f>ROUND(I330*H330,2)</f>
        <v>0</v>
      </c>
      <c r="BL330" s="18" t="s">
        <v>218</v>
      </c>
      <c r="BM330" s="230" t="s">
        <v>489</v>
      </c>
    </row>
    <row r="331" s="13" customFormat="1">
      <c r="A331" s="13"/>
      <c r="B331" s="232"/>
      <c r="C331" s="233"/>
      <c r="D331" s="234" t="s">
        <v>156</v>
      </c>
      <c r="E331" s="235" t="s">
        <v>1</v>
      </c>
      <c r="F331" s="236" t="s">
        <v>1525</v>
      </c>
      <c r="G331" s="233"/>
      <c r="H331" s="235" t="s">
        <v>1</v>
      </c>
      <c r="I331" s="237"/>
      <c r="J331" s="233"/>
      <c r="K331" s="233"/>
      <c r="L331" s="238"/>
      <c r="M331" s="239"/>
      <c r="N331" s="240"/>
      <c r="O331" s="240"/>
      <c r="P331" s="240"/>
      <c r="Q331" s="240"/>
      <c r="R331" s="240"/>
      <c r="S331" s="240"/>
      <c r="T331" s="241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2" t="s">
        <v>156</v>
      </c>
      <c r="AU331" s="242" t="s">
        <v>84</v>
      </c>
      <c r="AV331" s="13" t="s">
        <v>82</v>
      </c>
      <c r="AW331" s="13" t="s">
        <v>30</v>
      </c>
      <c r="AX331" s="13" t="s">
        <v>74</v>
      </c>
      <c r="AY331" s="242" t="s">
        <v>148</v>
      </c>
    </row>
    <row r="332" s="14" customFormat="1">
      <c r="A332" s="14"/>
      <c r="B332" s="243"/>
      <c r="C332" s="244"/>
      <c r="D332" s="234" t="s">
        <v>156</v>
      </c>
      <c r="E332" s="245" t="s">
        <v>1</v>
      </c>
      <c r="F332" s="246" t="s">
        <v>1578</v>
      </c>
      <c r="G332" s="244"/>
      <c r="H332" s="247">
        <v>49</v>
      </c>
      <c r="I332" s="248"/>
      <c r="J332" s="244"/>
      <c r="K332" s="244"/>
      <c r="L332" s="249"/>
      <c r="M332" s="250"/>
      <c r="N332" s="251"/>
      <c r="O332" s="251"/>
      <c r="P332" s="251"/>
      <c r="Q332" s="251"/>
      <c r="R332" s="251"/>
      <c r="S332" s="251"/>
      <c r="T332" s="252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3" t="s">
        <v>156</v>
      </c>
      <c r="AU332" s="253" t="s">
        <v>84</v>
      </c>
      <c r="AV332" s="14" t="s">
        <v>84</v>
      </c>
      <c r="AW332" s="14" t="s">
        <v>30</v>
      </c>
      <c r="AX332" s="14" t="s">
        <v>74</v>
      </c>
      <c r="AY332" s="253" t="s">
        <v>148</v>
      </c>
    </row>
    <row r="333" s="15" customFormat="1">
      <c r="A333" s="15"/>
      <c r="B333" s="254"/>
      <c r="C333" s="255"/>
      <c r="D333" s="234" t="s">
        <v>156</v>
      </c>
      <c r="E333" s="256" t="s">
        <v>1</v>
      </c>
      <c r="F333" s="257" t="s">
        <v>162</v>
      </c>
      <c r="G333" s="255"/>
      <c r="H333" s="258">
        <v>49</v>
      </c>
      <c r="I333" s="259"/>
      <c r="J333" s="255"/>
      <c r="K333" s="255"/>
      <c r="L333" s="260"/>
      <c r="M333" s="261"/>
      <c r="N333" s="262"/>
      <c r="O333" s="262"/>
      <c r="P333" s="262"/>
      <c r="Q333" s="262"/>
      <c r="R333" s="262"/>
      <c r="S333" s="262"/>
      <c r="T333" s="263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64" t="s">
        <v>156</v>
      </c>
      <c r="AU333" s="264" t="s">
        <v>84</v>
      </c>
      <c r="AV333" s="15" t="s">
        <v>155</v>
      </c>
      <c r="AW333" s="15" t="s">
        <v>30</v>
      </c>
      <c r="AX333" s="15" t="s">
        <v>82</v>
      </c>
      <c r="AY333" s="264" t="s">
        <v>148</v>
      </c>
    </row>
    <row r="334" s="2" customFormat="1" ht="37.8" customHeight="1">
      <c r="A334" s="39"/>
      <c r="B334" s="40"/>
      <c r="C334" s="276" t="s">
        <v>331</v>
      </c>
      <c r="D334" s="276" t="s">
        <v>183</v>
      </c>
      <c r="E334" s="277" t="s">
        <v>1569</v>
      </c>
      <c r="F334" s="278" t="s">
        <v>1570</v>
      </c>
      <c r="G334" s="279" t="s">
        <v>154</v>
      </c>
      <c r="H334" s="280">
        <v>30.870000000000001</v>
      </c>
      <c r="I334" s="281"/>
      <c r="J334" s="282">
        <f>ROUND(I334*H334,2)</f>
        <v>0</v>
      </c>
      <c r="K334" s="278" t="s">
        <v>33</v>
      </c>
      <c r="L334" s="283"/>
      <c r="M334" s="284" t="s">
        <v>1</v>
      </c>
      <c r="N334" s="285" t="s">
        <v>39</v>
      </c>
      <c r="O334" s="92"/>
      <c r="P334" s="228">
        <f>O334*H334</f>
        <v>0</v>
      </c>
      <c r="Q334" s="228">
        <v>0.0044999999999999997</v>
      </c>
      <c r="R334" s="228">
        <f>Q334*H334</f>
        <v>0.13891499999999998</v>
      </c>
      <c r="S334" s="228">
        <v>0</v>
      </c>
      <c r="T334" s="229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0" t="s">
        <v>280</v>
      </c>
      <c r="AT334" s="230" t="s">
        <v>183</v>
      </c>
      <c r="AU334" s="230" t="s">
        <v>84</v>
      </c>
      <c r="AY334" s="18" t="s">
        <v>148</v>
      </c>
      <c r="BE334" s="231">
        <f>IF(N334="základní",J334,0)</f>
        <v>0</v>
      </c>
      <c r="BF334" s="231">
        <f>IF(N334="snížená",J334,0)</f>
        <v>0</v>
      </c>
      <c r="BG334" s="231">
        <f>IF(N334="zákl. přenesená",J334,0)</f>
        <v>0</v>
      </c>
      <c r="BH334" s="231">
        <f>IF(N334="sníž. přenesená",J334,0)</f>
        <v>0</v>
      </c>
      <c r="BI334" s="231">
        <f>IF(N334="nulová",J334,0)</f>
        <v>0</v>
      </c>
      <c r="BJ334" s="18" t="s">
        <v>82</v>
      </c>
      <c r="BK334" s="231">
        <f>ROUND(I334*H334,2)</f>
        <v>0</v>
      </c>
      <c r="BL334" s="18" t="s">
        <v>218</v>
      </c>
      <c r="BM334" s="230" t="s">
        <v>494</v>
      </c>
    </row>
    <row r="335" s="14" customFormat="1">
      <c r="A335" s="14"/>
      <c r="B335" s="243"/>
      <c r="C335" s="244"/>
      <c r="D335" s="234" t="s">
        <v>156</v>
      </c>
      <c r="E335" s="245" t="s">
        <v>1</v>
      </c>
      <c r="F335" s="246" t="s">
        <v>1579</v>
      </c>
      <c r="G335" s="244"/>
      <c r="H335" s="247">
        <v>30.870000000000001</v>
      </c>
      <c r="I335" s="248"/>
      <c r="J335" s="244"/>
      <c r="K335" s="244"/>
      <c r="L335" s="249"/>
      <c r="M335" s="250"/>
      <c r="N335" s="251"/>
      <c r="O335" s="251"/>
      <c r="P335" s="251"/>
      <c r="Q335" s="251"/>
      <c r="R335" s="251"/>
      <c r="S335" s="251"/>
      <c r="T335" s="252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3" t="s">
        <v>156</v>
      </c>
      <c r="AU335" s="253" t="s">
        <v>84</v>
      </c>
      <c r="AV335" s="14" t="s">
        <v>84</v>
      </c>
      <c r="AW335" s="14" t="s">
        <v>30</v>
      </c>
      <c r="AX335" s="14" t="s">
        <v>74</v>
      </c>
      <c r="AY335" s="253" t="s">
        <v>148</v>
      </c>
    </row>
    <row r="336" s="15" customFormat="1">
      <c r="A336" s="15"/>
      <c r="B336" s="254"/>
      <c r="C336" s="255"/>
      <c r="D336" s="234" t="s">
        <v>156</v>
      </c>
      <c r="E336" s="256" t="s">
        <v>1</v>
      </c>
      <c r="F336" s="257" t="s">
        <v>162</v>
      </c>
      <c r="G336" s="255"/>
      <c r="H336" s="258">
        <v>30.870000000000001</v>
      </c>
      <c r="I336" s="259"/>
      <c r="J336" s="255"/>
      <c r="K336" s="255"/>
      <c r="L336" s="260"/>
      <c r="M336" s="261"/>
      <c r="N336" s="262"/>
      <c r="O336" s="262"/>
      <c r="P336" s="262"/>
      <c r="Q336" s="262"/>
      <c r="R336" s="262"/>
      <c r="S336" s="262"/>
      <c r="T336" s="263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64" t="s">
        <v>156</v>
      </c>
      <c r="AU336" s="264" t="s">
        <v>84</v>
      </c>
      <c r="AV336" s="15" t="s">
        <v>155</v>
      </c>
      <c r="AW336" s="15" t="s">
        <v>30</v>
      </c>
      <c r="AX336" s="15" t="s">
        <v>82</v>
      </c>
      <c r="AY336" s="264" t="s">
        <v>148</v>
      </c>
    </row>
    <row r="337" s="2" customFormat="1" ht="33" customHeight="1">
      <c r="A337" s="39"/>
      <c r="B337" s="40"/>
      <c r="C337" s="219" t="s">
        <v>433</v>
      </c>
      <c r="D337" s="219" t="s">
        <v>151</v>
      </c>
      <c r="E337" s="220" t="s">
        <v>871</v>
      </c>
      <c r="F337" s="221" t="s">
        <v>872</v>
      </c>
      <c r="G337" s="222" t="s">
        <v>173</v>
      </c>
      <c r="H337" s="223">
        <v>0.22600000000000001</v>
      </c>
      <c r="I337" s="224"/>
      <c r="J337" s="225">
        <f>ROUND(I337*H337,2)</f>
        <v>0</v>
      </c>
      <c r="K337" s="221" t="s">
        <v>33</v>
      </c>
      <c r="L337" s="45"/>
      <c r="M337" s="226" t="s">
        <v>1</v>
      </c>
      <c r="N337" s="227" t="s">
        <v>39</v>
      </c>
      <c r="O337" s="92"/>
      <c r="P337" s="228">
        <f>O337*H337</f>
        <v>0</v>
      </c>
      <c r="Q337" s="228">
        <v>0</v>
      </c>
      <c r="R337" s="228">
        <f>Q337*H337</f>
        <v>0</v>
      </c>
      <c r="S337" s="228">
        <v>0</v>
      </c>
      <c r="T337" s="229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0" t="s">
        <v>218</v>
      </c>
      <c r="AT337" s="230" t="s">
        <v>151</v>
      </c>
      <c r="AU337" s="230" t="s">
        <v>84</v>
      </c>
      <c r="AY337" s="18" t="s">
        <v>148</v>
      </c>
      <c r="BE337" s="231">
        <f>IF(N337="základní",J337,0)</f>
        <v>0</v>
      </c>
      <c r="BF337" s="231">
        <f>IF(N337="snížená",J337,0)</f>
        <v>0</v>
      </c>
      <c r="BG337" s="231">
        <f>IF(N337="zákl. přenesená",J337,0)</f>
        <v>0</v>
      </c>
      <c r="BH337" s="231">
        <f>IF(N337="sníž. přenesená",J337,0)</f>
        <v>0</v>
      </c>
      <c r="BI337" s="231">
        <f>IF(N337="nulová",J337,0)</f>
        <v>0</v>
      </c>
      <c r="BJ337" s="18" t="s">
        <v>82</v>
      </c>
      <c r="BK337" s="231">
        <f>ROUND(I337*H337,2)</f>
        <v>0</v>
      </c>
      <c r="BL337" s="18" t="s">
        <v>218</v>
      </c>
      <c r="BM337" s="230" t="s">
        <v>498</v>
      </c>
    </row>
    <row r="338" s="2" customFormat="1" ht="24.15" customHeight="1">
      <c r="A338" s="39"/>
      <c r="B338" s="40"/>
      <c r="C338" s="219" t="s">
        <v>334</v>
      </c>
      <c r="D338" s="219" t="s">
        <v>151</v>
      </c>
      <c r="E338" s="220" t="s">
        <v>874</v>
      </c>
      <c r="F338" s="221" t="s">
        <v>875</v>
      </c>
      <c r="G338" s="222" t="s">
        <v>173</v>
      </c>
      <c r="H338" s="223">
        <v>0.22600000000000001</v>
      </c>
      <c r="I338" s="224"/>
      <c r="J338" s="225">
        <f>ROUND(I338*H338,2)</f>
        <v>0</v>
      </c>
      <c r="K338" s="221" t="s">
        <v>33</v>
      </c>
      <c r="L338" s="45"/>
      <c r="M338" s="226" t="s">
        <v>1</v>
      </c>
      <c r="N338" s="227" t="s">
        <v>39</v>
      </c>
      <c r="O338" s="92"/>
      <c r="P338" s="228">
        <f>O338*H338</f>
        <v>0</v>
      </c>
      <c r="Q338" s="228">
        <v>0</v>
      </c>
      <c r="R338" s="228">
        <f>Q338*H338</f>
        <v>0</v>
      </c>
      <c r="S338" s="228">
        <v>0</v>
      </c>
      <c r="T338" s="229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0" t="s">
        <v>218</v>
      </c>
      <c r="AT338" s="230" t="s">
        <v>151</v>
      </c>
      <c r="AU338" s="230" t="s">
        <v>84</v>
      </c>
      <c r="AY338" s="18" t="s">
        <v>148</v>
      </c>
      <c r="BE338" s="231">
        <f>IF(N338="základní",J338,0)</f>
        <v>0</v>
      </c>
      <c r="BF338" s="231">
        <f>IF(N338="snížená",J338,0)</f>
        <v>0</v>
      </c>
      <c r="BG338" s="231">
        <f>IF(N338="zákl. přenesená",J338,0)</f>
        <v>0</v>
      </c>
      <c r="BH338" s="231">
        <f>IF(N338="sníž. přenesená",J338,0)</f>
        <v>0</v>
      </c>
      <c r="BI338" s="231">
        <f>IF(N338="nulová",J338,0)</f>
        <v>0</v>
      </c>
      <c r="BJ338" s="18" t="s">
        <v>82</v>
      </c>
      <c r="BK338" s="231">
        <f>ROUND(I338*H338,2)</f>
        <v>0</v>
      </c>
      <c r="BL338" s="18" t="s">
        <v>218</v>
      </c>
      <c r="BM338" s="230" t="s">
        <v>504</v>
      </c>
    </row>
    <row r="339" s="12" customFormat="1" ht="22.8" customHeight="1">
      <c r="A339" s="12"/>
      <c r="B339" s="203"/>
      <c r="C339" s="204"/>
      <c r="D339" s="205" t="s">
        <v>73</v>
      </c>
      <c r="E339" s="217" t="s">
        <v>885</v>
      </c>
      <c r="F339" s="217" t="s">
        <v>886</v>
      </c>
      <c r="G339" s="204"/>
      <c r="H339" s="204"/>
      <c r="I339" s="207"/>
      <c r="J339" s="218">
        <f>BK339</f>
        <v>0</v>
      </c>
      <c r="K339" s="204"/>
      <c r="L339" s="209"/>
      <c r="M339" s="210"/>
      <c r="N339" s="211"/>
      <c r="O339" s="211"/>
      <c r="P339" s="212">
        <f>SUM(P340:P344)</f>
        <v>0</v>
      </c>
      <c r="Q339" s="211"/>
      <c r="R339" s="212">
        <f>SUM(R340:R344)</f>
        <v>0</v>
      </c>
      <c r="S339" s="211"/>
      <c r="T339" s="213">
        <f>SUM(T340:T344)</f>
        <v>0.045220000000000003</v>
      </c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R339" s="214" t="s">
        <v>84</v>
      </c>
      <c r="AT339" s="215" t="s">
        <v>73</v>
      </c>
      <c r="AU339" s="215" t="s">
        <v>82</v>
      </c>
      <c r="AY339" s="214" t="s">
        <v>148</v>
      </c>
      <c r="BK339" s="216">
        <f>SUM(BK340:BK344)</f>
        <v>0</v>
      </c>
    </row>
    <row r="340" s="2" customFormat="1" ht="24.15" customHeight="1">
      <c r="A340" s="39"/>
      <c r="B340" s="40"/>
      <c r="C340" s="219" t="s">
        <v>450</v>
      </c>
      <c r="D340" s="219" t="s">
        <v>151</v>
      </c>
      <c r="E340" s="220" t="s">
        <v>887</v>
      </c>
      <c r="F340" s="221" t="s">
        <v>888</v>
      </c>
      <c r="G340" s="222" t="s">
        <v>154</v>
      </c>
      <c r="H340" s="223">
        <v>13.300000000000001</v>
      </c>
      <c r="I340" s="224"/>
      <c r="J340" s="225">
        <f>ROUND(I340*H340,2)</f>
        <v>0</v>
      </c>
      <c r="K340" s="221" t="s">
        <v>33</v>
      </c>
      <c r="L340" s="45"/>
      <c r="M340" s="226" t="s">
        <v>1</v>
      </c>
      <c r="N340" s="227" t="s">
        <v>39</v>
      </c>
      <c r="O340" s="92"/>
      <c r="P340" s="228">
        <f>O340*H340</f>
        <v>0</v>
      </c>
      <c r="Q340" s="228">
        <v>0</v>
      </c>
      <c r="R340" s="228">
        <f>Q340*H340</f>
        <v>0</v>
      </c>
      <c r="S340" s="228">
        <v>0.0033999999999999998</v>
      </c>
      <c r="T340" s="229">
        <f>S340*H340</f>
        <v>0.045220000000000003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0" t="s">
        <v>218</v>
      </c>
      <c r="AT340" s="230" t="s">
        <v>151</v>
      </c>
      <c r="AU340" s="230" t="s">
        <v>84</v>
      </c>
      <c r="AY340" s="18" t="s">
        <v>148</v>
      </c>
      <c r="BE340" s="231">
        <f>IF(N340="základní",J340,0)</f>
        <v>0</v>
      </c>
      <c r="BF340" s="231">
        <f>IF(N340="snížená",J340,0)</f>
        <v>0</v>
      </c>
      <c r="BG340" s="231">
        <f>IF(N340="zákl. přenesená",J340,0)</f>
        <v>0</v>
      </c>
      <c r="BH340" s="231">
        <f>IF(N340="sníž. přenesená",J340,0)</f>
        <v>0</v>
      </c>
      <c r="BI340" s="231">
        <f>IF(N340="nulová",J340,0)</f>
        <v>0</v>
      </c>
      <c r="BJ340" s="18" t="s">
        <v>82</v>
      </c>
      <c r="BK340" s="231">
        <f>ROUND(I340*H340,2)</f>
        <v>0</v>
      </c>
      <c r="BL340" s="18" t="s">
        <v>218</v>
      </c>
      <c r="BM340" s="230" t="s">
        <v>509</v>
      </c>
    </row>
    <row r="341" s="13" customFormat="1">
      <c r="A341" s="13"/>
      <c r="B341" s="232"/>
      <c r="C341" s="233"/>
      <c r="D341" s="234" t="s">
        <v>156</v>
      </c>
      <c r="E341" s="235" t="s">
        <v>1</v>
      </c>
      <c r="F341" s="236" t="s">
        <v>1525</v>
      </c>
      <c r="G341" s="233"/>
      <c r="H341" s="235" t="s">
        <v>1</v>
      </c>
      <c r="I341" s="237"/>
      <c r="J341" s="233"/>
      <c r="K341" s="233"/>
      <c r="L341" s="238"/>
      <c r="M341" s="239"/>
      <c r="N341" s="240"/>
      <c r="O341" s="240"/>
      <c r="P341" s="240"/>
      <c r="Q341" s="240"/>
      <c r="R341" s="240"/>
      <c r="S341" s="240"/>
      <c r="T341" s="241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2" t="s">
        <v>156</v>
      </c>
      <c r="AU341" s="242" t="s">
        <v>84</v>
      </c>
      <c r="AV341" s="13" t="s">
        <v>82</v>
      </c>
      <c r="AW341" s="13" t="s">
        <v>30</v>
      </c>
      <c r="AX341" s="13" t="s">
        <v>74</v>
      </c>
      <c r="AY341" s="242" t="s">
        <v>148</v>
      </c>
    </row>
    <row r="342" s="14" customFormat="1">
      <c r="A342" s="14"/>
      <c r="B342" s="243"/>
      <c r="C342" s="244"/>
      <c r="D342" s="234" t="s">
        <v>156</v>
      </c>
      <c r="E342" s="245" t="s">
        <v>1</v>
      </c>
      <c r="F342" s="246" t="s">
        <v>1526</v>
      </c>
      <c r="G342" s="244"/>
      <c r="H342" s="247">
        <v>13.5</v>
      </c>
      <c r="I342" s="248"/>
      <c r="J342" s="244"/>
      <c r="K342" s="244"/>
      <c r="L342" s="249"/>
      <c r="M342" s="250"/>
      <c r="N342" s="251"/>
      <c r="O342" s="251"/>
      <c r="P342" s="251"/>
      <c r="Q342" s="251"/>
      <c r="R342" s="251"/>
      <c r="S342" s="251"/>
      <c r="T342" s="252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3" t="s">
        <v>156</v>
      </c>
      <c r="AU342" s="253" t="s">
        <v>84</v>
      </c>
      <c r="AV342" s="14" t="s">
        <v>84</v>
      </c>
      <c r="AW342" s="14" t="s">
        <v>30</v>
      </c>
      <c r="AX342" s="14" t="s">
        <v>74</v>
      </c>
      <c r="AY342" s="253" t="s">
        <v>148</v>
      </c>
    </row>
    <row r="343" s="14" customFormat="1">
      <c r="A343" s="14"/>
      <c r="B343" s="243"/>
      <c r="C343" s="244"/>
      <c r="D343" s="234" t="s">
        <v>156</v>
      </c>
      <c r="E343" s="245" t="s">
        <v>1</v>
      </c>
      <c r="F343" s="246" t="s">
        <v>1580</v>
      </c>
      <c r="G343" s="244"/>
      <c r="H343" s="247">
        <v>-0.20000000000000001</v>
      </c>
      <c r="I343" s="248"/>
      <c r="J343" s="244"/>
      <c r="K343" s="244"/>
      <c r="L343" s="249"/>
      <c r="M343" s="250"/>
      <c r="N343" s="251"/>
      <c r="O343" s="251"/>
      <c r="P343" s="251"/>
      <c r="Q343" s="251"/>
      <c r="R343" s="251"/>
      <c r="S343" s="251"/>
      <c r="T343" s="252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3" t="s">
        <v>156</v>
      </c>
      <c r="AU343" s="253" t="s">
        <v>84</v>
      </c>
      <c r="AV343" s="14" t="s">
        <v>84</v>
      </c>
      <c r="AW343" s="14" t="s">
        <v>30</v>
      </c>
      <c r="AX343" s="14" t="s">
        <v>74</v>
      </c>
      <c r="AY343" s="253" t="s">
        <v>148</v>
      </c>
    </row>
    <row r="344" s="15" customFormat="1">
      <c r="A344" s="15"/>
      <c r="B344" s="254"/>
      <c r="C344" s="255"/>
      <c r="D344" s="234" t="s">
        <v>156</v>
      </c>
      <c r="E344" s="256" t="s">
        <v>1</v>
      </c>
      <c r="F344" s="257" t="s">
        <v>162</v>
      </c>
      <c r="G344" s="255"/>
      <c r="H344" s="258">
        <v>13.300000000000001</v>
      </c>
      <c r="I344" s="259"/>
      <c r="J344" s="255"/>
      <c r="K344" s="255"/>
      <c r="L344" s="260"/>
      <c r="M344" s="261"/>
      <c r="N344" s="262"/>
      <c r="O344" s="262"/>
      <c r="P344" s="262"/>
      <c r="Q344" s="262"/>
      <c r="R344" s="262"/>
      <c r="S344" s="262"/>
      <c r="T344" s="263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64" t="s">
        <v>156</v>
      </c>
      <c r="AU344" s="264" t="s">
        <v>84</v>
      </c>
      <c r="AV344" s="15" t="s">
        <v>155</v>
      </c>
      <c r="AW344" s="15" t="s">
        <v>30</v>
      </c>
      <c r="AX344" s="15" t="s">
        <v>82</v>
      </c>
      <c r="AY344" s="264" t="s">
        <v>148</v>
      </c>
    </row>
    <row r="345" s="12" customFormat="1" ht="22.8" customHeight="1">
      <c r="A345" s="12"/>
      <c r="B345" s="203"/>
      <c r="C345" s="204"/>
      <c r="D345" s="205" t="s">
        <v>73</v>
      </c>
      <c r="E345" s="217" t="s">
        <v>1128</v>
      </c>
      <c r="F345" s="217" t="s">
        <v>1129</v>
      </c>
      <c r="G345" s="204"/>
      <c r="H345" s="204"/>
      <c r="I345" s="207"/>
      <c r="J345" s="218">
        <f>BK345</f>
        <v>0</v>
      </c>
      <c r="K345" s="204"/>
      <c r="L345" s="209"/>
      <c r="M345" s="210"/>
      <c r="N345" s="211"/>
      <c r="O345" s="211"/>
      <c r="P345" s="212">
        <f>SUM(P346:P361)</f>
        <v>0</v>
      </c>
      <c r="Q345" s="211"/>
      <c r="R345" s="212">
        <f>SUM(R346:R361)</f>
        <v>0.12739500000000001</v>
      </c>
      <c r="S345" s="211"/>
      <c r="T345" s="213">
        <f>SUM(T346:T361)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14" t="s">
        <v>84</v>
      </c>
      <c r="AT345" s="215" t="s">
        <v>73</v>
      </c>
      <c r="AU345" s="215" t="s">
        <v>82</v>
      </c>
      <c r="AY345" s="214" t="s">
        <v>148</v>
      </c>
      <c r="BK345" s="216">
        <f>SUM(BK346:BK361)</f>
        <v>0</v>
      </c>
    </row>
    <row r="346" s="2" customFormat="1" ht="16.5" customHeight="1">
      <c r="A346" s="39"/>
      <c r="B346" s="40"/>
      <c r="C346" s="219" t="s">
        <v>351</v>
      </c>
      <c r="D346" s="219" t="s">
        <v>151</v>
      </c>
      <c r="E346" s="220" t="s">
        <v>1130</v>
      </c>
      <c r="F346" s="221" t="s">
        <v>1131</v>
      </c>
      <c r="G346" s="222" t="s">
        <v>154</v>
      </c>
      <c r="H346" s="223">
        <v>4.5</v>
      </c>
      <c r="I346" s="224"/>
      <c r="J346" s="225">
        <f>ROUND(I346*H346,2)</f>
        <v>0</v>
      </c>
      <c r="K346" s="221" t="s">
        <v>33</v>
      </c>
      <c r="L346" s="45"/>
      <c r="M346" s="226" t="s">
        <v>1</v>
      </c>
      <c r="N346" s="227" t="s">
        <v>39</v>
      </c>
      <c r="O346" s="92"/>
      <c r="P346" s="228">
        <f>O346*H346</f>
        <v>0</v>
      </c>
      <c r="Q346" s="228">
        <v>0.00029999999999999997</v>
      </c>
      <c r="R346" s="228">
        <f>Q346*H346</f>
        <v>0.0013499999999999999</v>
      </c>
      <c r="S346" s="228">
        <v>0</v>
      </c>
      <c r="T346" s="229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0" t="s">
        <v>218</v>
      </c>
      <c r="AT346" s="230" t="s">
        <v>151</v>
      </c>
      <c r="AU346" s="230" t="s">
        <v>84</v>
      </c>
      <c r="AY346" s="18" t="s">
        <v>148</v>
      </c>
      <c r="BE346" s="231">
        <f>IF(N346="základní",J346,0)</f>
        <v>0</v>
      </c>
      <c r="BF346" s="231">
        <f>IF(N346="snížená",J346,0)</f>
        <v>0</v>
      </c>
      <c r="BG346" s="231">
        <f>IF(N346="zákl. přenesená",J346,0)</f>
        <v>0</v>
      </c>
      <c r="BH346" s="231">
        <f>IF(N346="sníž. přenesená",J346,0)</f>
        <v>0</v>
      </c>
      <c r="BI346" s="231">
        <f>IF(N346="nulová",J346,0)</f>
        <v>0</v>
      </c>
      <c r="BJ346" s="18" t="s">
        <v>82</v>
      </c>
      <c r="BK346" s="231">
        <f>ROUND(I346*H346,2)</f>
        <v>0</v>
      </c>
      <c r="BL346" s="18" t="s">
        <v>218</v>
      </c>
      <c r="BM346" s="230" t="s">
        <v>514</v>
      </c>
    </row>
    <row r="347" s="13" customFormat="1">
      <c r="A347" s="13"/>
      <c r="B347" s="232"/>
      <c r="C347" s="233"/>
      <c r="D347" s="234" t="s">
        <v>156</v>
      </c>
      <c r="E347" s="235" t="s">
        <v>1</v>
      </c>
      <c r="F347" s="236" t="s">
        <v>1525</v>
      </c>
      <c r="G347" s="233"/>
      <c r="H347" s="235" t="s">
        <v>1</v>
      </c>
      <c r="I347" s="237"/>
      <c r="J347" s="233"/>
      <c r="K347" s="233"/>
      <c r="L347" s="238"/>
      <c r="M347" s="239"/>
      <c r="N347" s="240"/>
      <c r="O347" s="240"/>
      <c r="P347" s="240"/>
      <c r="Q347" s="240"/>
      <c r="R347" s="240"/>
      <c r="S347" s="240"/>
      <c r="T347" s="241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2" t="s">
        <v>156</v>
      </c>
      <c r="AU347" s="242" t="s">
        <v>84</v>
      </c>
      <c r="AV347" s="13" t="s">
        <v>82</v>
      </c>
      <c r="AW347" s="13" t="s">
        <v>30</v>
      </c>
      <c r="AX347" s="13" t="s">
        <v>74</v>
      </c>
      <c r="AY347" s="242" t="s">
        <v>148</v>
      </c>
    </row>
    <row r="348" s="14" customFormat="1">
      <c r="A348" s="14"/>
      <c r="B348" s="243"/>
      <c r="C348" s="244"/>
      <c r="D348" s="234" t="s">
        <v>156</v>
      </c>
      <c r="E348" s="245" t="s">
        <v>1</v>
      </c>
      <c r="F348" s="246" t="s">
        <v>1581</v>
      </c>
      <c r="G348" s="244"/>
      <c r="H348" s="247">
        <v>4.5</v>
      </c>
      <c r="I348" s="248"/>
      <c r="J348" s="244"/>
      <c r="K348" s="244"/>
      <c r="L348" s="249"/>
      <c r="M348" s="250"/>
      <c r="N348" s="251"/>
      <c r="O348" s="251"/>
      <c r="P348" s="251"/>
      <c r="Q348" s="251"/>
      <c r="R348" s="251"/>
      <c r="S348" s="251"/>
      <c r="T348" s="252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3" t="s">
        <v>156</v>
      </c>
      <c r="AU348" s="253" t="s">
        <v>84</v>
      </c>
      <c r="AV348" s="14" t="s">
        <v>84</v>
      </c>
      <c r="AW348" s="14" t="s">
        <v>30</v>
      </c>
      <c r="AX348" s="14" t="s">
        <v>74</v>
      </c>
      <c r="AY348" s="253" t="s">
        <v>148</v>
      </c>
    </row>
    <row r="349" s="15" customFormat="1">
      <c r="A349" s="15"/>
      <c r="B349" s="254"/>
      <c r="C349" s="255"/>
      <c r="D349" s="234" t="s">
        <v>156</v>
      </c>
      <c r="E349" s="256" t="s">
        <v>1</v>
      </c>
      <c r="F349" s="257" t="s">
        <v>162</v>
      </c>
      <c r="G349" s="255"/>
      <c r="H349" s="258">
        <v>4.5</v>
      </c>
      <c r="I349" s="259"/>
      <c r="J349" s="255"/>
      <c r="K349" s="255"/>
      <c r="L349" s="260"/>
      <c r="M349" s="261"/>
      <c r="N349" s="262"/>
      <c r="O349" s="262"/>
      <c r="P349" s="262"/>
      <c r="Q349" s="262"/>
      <c r="R349" s="262"/>
      <c r="S349" s="262"/>
      <c r="T349" s="263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64" t="s">
        <v>156</v>
      </c>
      <c r="AU349" s="264" t="s">
        <v>84</v>
      </c>
      <c r="AV349" s="15" t="s">
        <v>155</v>
      </c>
      <c r="AW349" s="15" t="s">
        <v>30</v>
      </c>
      <c r="AX349" s="15" t="s">
        <v>82</v>
      </c>
      <c r="AY349" s="264" t="s">
        <v>148</v>
      </c>
    </row>
    <row r="350" s="2" customFormat="1" ht="37.8" customHeight="1">
      <c r="A350" s="39"/>
      <c r="B350" s="40"/>
      <c r="C350" s="219" t="s">
        <v>459</v>
      </c>
      <c r="D350" s="219" t="s">
        <v>151</v>
      </c>
      <c r="E350" s="220" t="s">
        <v>1582</v>
      </c>
      <c r="F350" s="221" t="s">
        <v>1583</v>
      </c>
      <c r="G350" s="222" t="s">
        <v>154</v>
      </c>
      <c r="H350" s="223">
        <v>4.5</v>
      </c>
      <c r="I350" s="224"/>
      <c r="J350" s="225">
        <f>ROUND(I350*H350,2)</f>
        <v>0</v>
      </c>
      <c r="K350" s="221" t="s">
        <v>33</v>
      </c>
      <c r="L350" s="45"/>
      <c r="M350" s="226" t="s">
        <v>1</v>
      </c>
      <c r="N350" s="227" t="s">
        <v>39</v>
      </c>
      <c r="O350" s="92"/>
      <c r="P350" s="228">
        <f>O350*H350</f>
        <v>0</v>
      </c>
      <c r="Q350" s="228">
        <v>0.0068900000000000003</v>
      </c>
      <c r="R350" s="228">
        <f>Q350*H350</f>
        <v>0.031005000000000001</v>
      </c>
      <c r="S350" s="228">
        <v>0</v>
      </c>
      <c r="T350" s="229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0" t="s">
        <v>218</v>
      </c>
      <c r="AT350" s="230" t="s">
        <v>151</v>
      </c>
      <c r="AU350" s="230" t="s">
        <v>84</v>
      </c>
      <c r="AY350" s="18" t="s">
        <v>148</v>
      </c>
      <c r="BE350" s="231">
        <f>IF(N350="základní",J350,0)</f>
        <v>0</v>
      </c>
      <c r="BF350" s="231">
        <f>IF(N350="snížená",J350,0)</f>
        <v>0</v>
      </c>
      <c r="BG350" s="231">
        <f>IF(N350="zákl. přenesená",J350,0)</f>
        <v>0</v>
      </c>
      <c r="BH350" s="231">
        <f>IF(N350="sníž. přenesená",J350,0)</f>
        <v>0</v>
      </c>
      <c r="BI350" s="231">
        <f>IF(N350="nulová",J350,0)</f>
        <v>0</v>
      </c>
      <c r="BJ350" s="18" t="s">
        <v>82</v>
      </c>
      <c r="BK350" s="231">
        <f>ROUND(I350*H350,2)</f>
        <v>0</v>
      </c>
      <c r="BL350" s="18" t="s">
        <v>218</v>
      </c>
      <c r="BM350" s="230" t="s">
        <v>520</v>
      </c>
    </row>
    <row r="351" s="13" customFormat="1">
      <c r="A351" s="13"/>
      <c r="B351" s="232"/>
      <c r="C351" s="233"/>
      <c r="D351" s="234" t="s">
        <v>156</v>
      </c>
      <c r="E351" s="235" t="s">
        <v>1</v>
      </c>
      <c r="F351" s="236" t="s">
        <v>1525</v>
      </c>
      <c r="G351" s="233"/>
      <c r="H351" s="235" t="s">
        <v>1</v>
      </c>
      <c r="I351" s="237"/>
      <c r="J351" s="233"/>
      <c r="K351" s="233"/>
      <c r="L351" s="238"/>
      <c r="M351" s="239"/>
      <c r="N351" s="240"/>
      <c r="O351" s="240"/>
      <c r="P351" s="240"/>
      <c r="Q351" s="240"/>
      <c r="R351" s="240"/>
      <c r="S351" s="240"/>
      <c r="T351" s="241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2" t="s">
        <v>156</v>
      </c>
      <c r="AU351" s="242" t="s">
        <v>84</v>
      </c>
      <c r="AV351" s="13" t="s">
        <v>82</v>
      </c>
      <c r="AW351" s="13" t="s">
        <v>30</v>
      </c>
      <c r="AX351" s="13" t="s">
        <v>74</v>
      </c>
      <c r="AY351" s="242" t="s">
        <v>148</v>
      </c>
    </row>
    <row r="352" s="14" customFormat="1">
      <c r="A352" s="14"/>
      <c r="B352" s="243"/>
      <c r="C352" s="244"/>
      <c r="D352" s="234" t="s">
        <v>156</v>
      </c>
      <c r="E352" s="245" t="s">
        <v>1</v>
      </c>
      <c r="F352" s="246" t="s">
        <v>1581</v>
      </c>
      <c r="G352" s="244"/>
      <c r="H352" s="247">
        <v>4.5</v>
      </c>
      <c r="I352" s="248"/>
      <c r="J352" s="244"/>
      <c r="K352" s="244"/>
      <c r="L352" s="249"/>
      <c r="M352" s="250"/>
      <c r="N352" s="251"/>
      <c r="O352" s="251"/>
      <c r="P352" s="251"/>
      <c r="Q352" s="251"/>
      <c r="R352" s="251"/>
      <c r="S352" s="251"/>
      <c r="T352" s="252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3" t="s">
        <v>156</v>
      </c>
      <c r="AU352" s="253" t="s">
        <v>84</v>
      </c>
      <c r="AV352" s="14" t="s">
        <v>84</v>
      </c>
      <c r="AW352" s="14" t="s">
        <v>30</v>
      </c>
      <c r="AX352" s="14" t="s">
        <v>74</v>
      </c>
      <c r="AY352" s="253" t="s">
        <v>148</v>
      </c>
    </row>
    <row r="353" s="15" customFormat="1">
      <c r="A353" s="15"/>
      <c r="B353" s="254"/>
      <c r="C353" s="255"/>
      <c r="D353" s="234" t="s">
        <v>156</v>
      </c>
      <c r="E353" s="256" t="s">
        <v>1</v>
      </c>
      <c r="F353" s="257" t="s">
        <v>162</v>
      </c>
      <c r="G353" s="255"/>
      <c r="H353" s="258">
        <v>4.5</v>
      </c>
      <c r="I353" s="259"/>
      <c r="J353" s="255"/>
      <c r="K353" s="255"/>
      <c r="L353" s="260"/>
      <c r="M353" s="261"/>
      <c r="N353" s="262"/>
      <c r="O353" s="262"/>
      <c r="P353" s="262"/>
      <c r="Q353" s="262"/>
      <c r="R353" s="262"/>
      <c r="S353" s="262"/>
      <c r="T353" s="263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4" t="s">
        <v>156</v>
      </c>
      <c r="AU353" s="264" t="s">
        <v>84</v>
      </c>
      <c r="AV353" s="15" t="s">
        <v>155</v>
      </c>
      <c r="AW353" s="15" t="s">
        <v>30</v>
      </c>
      <c r="AX353" s="15" t="s">
        <v>82</v>
      </c>
      <c r="AY353" s="264" t="s">
        <v>148</v>
      </c>
    </row>
    <row r="354" s="2" customFormat="1" ht="37.8" customHeight="1">
      <c r="A354" s="39"/>
      <c r="B354" s="40"/>
      <c r="C354" s="276" t="s">
        <v>356</v>
      </c>
      <c r="D354" s="276" t="s">
        <v>183</v>
      </c>
      <c r="E354" s="277" t="s">
        <v>1584</v>
      </c>
      <c r="F354" s="278" t="s">
        <v>1585</v>
      </c>
      <c r="G354" s="279" t="s">
        <v>154</v>
      </c>
      <c r="H354" s="280">
        <v>4.9500000000000002</v>
      </c>
      <c r="I354" s="281"/>
      <c r="J354" s="282">
        <f>ROUND(I354*H354,2)</f>
        <v>0</v>
      </c>
      <c r="K354" s="278" t="s">
        <v>33</v>
      </c>
      <c r="L354" s="283"/>
      <c r="M354" s="284" t="s">
        <v>1</v>
      </c>
      <c r="N354" s="285" t="s">
        <v>39</v>
      </c>
      <c r="O354" s="92"/>
      <c r="P354" s="228">
        <f>O354*H354</f>
        <v>0</v>
      </c>
      <c r="Q354" s="228">
        <v>0.019199999999999998</v>
      </c>
      <c r="R354" s="228">
        <f>Q354*H354</f>
        <v>0.095039999999999999</v>
      </c>
      <c r="S354" s="228">
        <v>0</v>
      </c>
      <c r="T354" s="229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0" t="s">
        <v>280</v>
      </c>
      <c r="AT354" s="230" t="s">
        <v>183</v>
      </c>
      <c r="AU354" s="230" t="s">
        <v>84</v>
      </c>
      <c r="AY354" s="18" t="s">
        <v>148</v>
      </c>
      <c r="BE354" s="231">
        <f>IF(N354="základní",J354,0)</f>
        <v>0</v>
      </c>
      <c r="BF354" s="231">
        <f>IF(N354="snížená",J354,0)</f>
        <v>0</v>
      </c>
      <c r="BG354" s="231">
        <f>IF(N354="zákl. přenesená",J354,0)</f>
        <v>0</v>
      </c>
      <c r="BH354" s="231">
        <f>IF(N354="sníž. přenesená",J354,0)</f>
        <v>0</v>
      </c>
      <c r="BI354" s="231">
        <f>IF(N354="nulová",J354,0)</f>
        <v>0</v>
      </c>
      <c r="BJ354" s="18" t="s">
        <v>82</v>
      </c>
      <c r="BK354" s="231">
        <f>ROUND(I354*H354,2)</f>
        <v>0</v>
      </c>
      <c r="BL354" s="18" t="s">
        <v>218</v>
      </c>
      <c r="BM354" s="230" t="s">
        <v>536</v>
      </c>
    </row>
    <row r="355" s="13" customFormat="1">
      <c r="A355" s="13"/>
      <c r="B355" s="232"/>
      <c r="C355" s="233"/>
      <c r="D355" s="234" t="s">
        <v>156</v>
      </c>
      <c r="E355" s="235" t="s">
        <v>1</v>
      </c>
      <c r="F355" s="236" t="s">
        <v>1150</v>
      </c>
      <c r="G355" s="233"/>
      <c r="H355" s="235" t="s">
        <v>1</v>
      </c>
      <c r="I355" s="237"/>
      <c r="J355" s="233"/>
      <c r="K355" s="233"/>
      <c r="L355" s="238"/>
      <c r="M355" s="239"/>
      <c r="N355" s="240"/>
      <c r="O355" s="240"/>
      <c r="P355" s="240"/>
      <c r="Q355" s="240"/>
      <c r="R355" s="240"/>
      <c r="S355" s="240"/>
      <c r="T355" s="24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2" t="s">
        <v>156</v>
      </c>
      <c r="AU355" s="242" t="s">
        <v>84</v>
      </c>
      <c r="AV355" s="13" t="s">
        <v>82</v>
      </c>
      <c r="AW355" s="13" t="s">
        <v>30</v>
      </c>
      <c r="AX355" s="13" t="s">
        <v>74</v>
      </c>
      <c r="AY355" s="242" t="s">
        <v>148</v>
      </c>
    </row>
    <row r="356" s="14" customFormat="1">
      <c r="A356" s="14"/>
      <c r="B356" s="243"/>
      <c r="C356" s="244"/>
      <c r="D356" s="234" t="s">
        <v>156</v>
      </c>
      <c r="E356" s="245" t="s">
        <v>1</v>
      </c>
      <c r="F356" s="246" t="s">
        <v>1586</v>
      </c>
      <c r="G356" s="244"/>
      <c r="H356" s="247">
        <v>4.9500000000000002</v>
      </c>
      <c r="I356" s="248"/>
      <c r="J356" s="244"/>
      <c r="K356" s="244"/>
      <c r="L356" s="249"/>
      <c r="M356" s="250"/>
      <c r="N356" s="251"/>
      <c r="O356" s="251"/>
      <c r="P356" s="251"/>
      <c r="Q356" s="251"/>
      <c r="R356" s="251"/>
      <c r="S356" s="251"/>
      <c r="T356" s="252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3" t="s">
        <v>156</v>
      </c>
      <c r="AU356" s="253" t="s">
        <v>84</v>
      </c>
      <c r="AV356" s="14" t="s">
        <v>84</v>
      </c>
      <c r="AW356" s="14" t="s">
        <v>30</v>
      </c>
      <c r="AX356" s="14" t="s">
        <v>74</v>
      </c>
      <c r="AY356" s="253" t="s">
        <v>148</v>
      </c>
    </row>
    <row r="357" s="15" customFormat="1">
      <c r="A357" s="15"/>
      <c r="B357" s="254"/>
      <c r="C357" s="255"/>
      <c r="D357" s="234" t="s">
        <v>156</v>
      </c>
      <c r="E357" s="256" t="s">
        <v>1</v>
      </c>
      <c r="F357" s="257" t="s">
        <v>162</v>
      </c>
      <c r="G357" s="255"/>
      <c r="H357" s="258">
        <v>4.9500000000000002</v>
      </c>
      <c r="I357" s="259"/>
      <c r="J357" s="255"/>
      <c r="K357" s="255"/>
      <c r="L357" s="260"/>
      <c r="M357" s="261"/>
      <c r="N357" s="262"/>
      <c r="O357" s="262"/>
      <c r="P357" s="262"/>
      <c r="Q357" s="262"/>
      <c r="R357" s="262"/>
      <c r="S357" s="262"/>
      <c r="T357" s="263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64" t="s">
        <v>156</v>
      </c>
      <c r="AU357" s="264" t="s">
        <v>84</v>
      </c>
      <c r="AV357" s="15" t="s">
        <v>155</v>
      </c>
      <c r="AW357" s="15" t="s">
        <v>30</v>
      </c>
      <c r="AX357" s="15" t="s">
        <v>82</v>
      </c>
      <c r="AY357" s="264" t="s">
        <v>148</v>
      </c>
    </row>
    <row r="358" s="2" customFormat="1" ht="24.15" customHeight="1">
      <c r="A358" s="39"/>
      <c r="B358" s="40"/>
      <c r="C358" s="219" t="s">
        <v>469</v>
      </c>
      <c r="D358" s="219" t="s">
        <v>151</v>
      </c>
      <c r="E358" s="220" t="s">
        <v>1153</v>
      </c>
      <c r="F358" s="221" t="s">
        <v>1154</v>
      </c>
      <c r="G358" s="222" t="s">
        <v>154</v>
      </c>
      <c r="H358" s="223">
        <v>4.5</v>
      </c>
      <c r="I358" s="224"/>
      <c r="J358" s="225">
        <f>ROUND(I358*H358,2)</f>
        <v>0</v>
      </c>
      <c r="K358" s="221" t="s">
        <v>33</v>
      </c>
      <c r="L358" s="45"/>
      <c r="M358" s="226" t="s">
        <v>1</v>
      </c>
      <c r="N358" s="227" t="s">
        <v>39</v>
      </c>
      <c r="O358" s="92"/>
      <c r="P358" s="228">
        <f>O358*H358</f>
        <v>0</v>
      </c>
      <c r="Q358" s="228">
        <v>0</v>
      </c>
      <c r="R358" s="228">
        <f>Q358*H358</f>
        <v>0</v>
      </c>
      <c r="S358" s="228">
        <v>0</v>
      </c>
      <c r="T358" s="229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0" t="s">
        <v>218</v>
      </c>
      <c r="AT358" s="230" t="s">
        <v>151</v>
      </c>
      <c r="AU358" s="230" t="s">
        <v>84</v>
      </c>
      <c r="AY358" s="18" t="s">
        <v>148</v>
      </c>
      <c r="BE358" s="231">
        <f>IF(N358="základní",J358,0)</f>
        <v>0</v>
      </c>
      <c r="BF358" s="231">
        <f>IF(N358="snížená",J358,0)</f>
        <v>0</v>
      </c>
      <c r="BG358" s="231">
        <f>IF(N358="zákl. přenesená",J358,0)</f>
        <v>0</v>
      </c>
      <c r="BH358" s="231">
        <f>IF(N358="sníž. přenesená",J358,0)</f>
        <v>0</v>
      </c>
      <c r="BI358" s="231">
        <f>IF(N358="nulová",J358,0)</f>
        <v>0</v>
      </c>
      <c r="BJ358" s="18" t="s">
        <v>82</v>
      </c>
      <c r="BK358" s="231">
        <f>ROUND(I358*H358,2)</f>
        <v>0</v>
      </c>
      <c r="BL358" s="18" t="s">
        <v>218</v>
      </c>
      <c r="BM358" s="230" t="s">
        <v>542</v>
      </c>
    </row>
    <row r="359" s="2" customFormat="1" ht="37.8" customHeight="1">
      <c r="A359" s="39"/>
      <c r="B359" s="40"/>
      <c r="C359" s="219" t="s">
        <v>368</v>
      </c>
      <c r="D359" s="219" t="s">
        <v>151</v>
      </c>
      <c r="E359" s="220" t="s">
        <v>1160</v>
      </c>
      <c r="F359" s="221" t="s">
        <v>1161</v>
      </c>
      <c r="G359" s="222" t="s">
        <v>154</v>
      </c>
      <c r="H359" s="223">
        <v>4.5</v>
      </c>
      <c r="I359" s="224"/>
      <c r="J359" s="225">
        <f>ROUND(I359*H359,2)</f>
        <v>0</v>
      </c>
      <c r="K359" s="221" t="s">
        <v>33</v>
      </c>
      <c r="L359" s="45"/>
      <c r="M359" s="226" t="s">
        <v>1</v>
      </c>
      <c r="N359" s="227" t="s">
        <v>39</v>
      </c>
      <c r="O359" s="92"/>
      <c r="P359" s="228">
        <f>O359*H359</f>
        <v>0</v>
      </c>
      <c r="Q359" s="228">
        <v>0</v>
      </c>
      <c r="R359" s="228">
        <f>Q359*H359</f>
        <v>0</v>
      </c>
      <c r="S359" s="228">
        <v>0</v>
      </c>
      <c r="T359" s="229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0" t="s">
        <v>218</v>
      </c>
      <c r="AT359" s="230" t="s">
        <v>151</v>
      </c>
      <c r="AU359" s="230" t="s">
        <v>84</v>
      </c>
      <c r="AY359" s="18" t="s">
        <v>148</v>
      </c>
      <c r="BE359" s="231">
        <f>IF(N359="základní",J359,0)</f>
        <v>0</v>
      </c>
      <c r="BF359" s="231">
        <f>IF(N359="snížená",J359,0)</f>
        <v>0</v>
      </c>
      <c r="BG359" s="231">
        <f>IF(N359="zákl. přenesená",J359,0)</f>
        <v>0</v>
      </c>
      <c r="BH359" s="231">
        <f>IF(N359="sníž. přenesená",J359,0)</f>
        <v>0</v>
      </c>
      <c r="BI359" s="231">
        <f>IF(N359="nulová",J359,0)</f>
        <v>0</v>
      </c>
      <c r="BJ359" s="18" t="s">
        <v>82</v>
      </c>
      <c r="BK359" s="231">
        <f>ROUND(I359*H359,2)</f>
        <v>0</v>
      </c>
      <c r="BL359" s="18" t="s">
        <v>218</v>
      </c>
      <c r="BM359" s="230" t="s">
        <v>552</v>
      </c>
    </row>
    <row r="360" s="2" customFormat="1" ht="24.15" customHeight="1">
      <c r="A360" s="39"/>
      <c r="B360" s="40"/>
      <c r="C360" s="219" t="s">
        <v>476</v>
      </c>
      <c r="D360" s="219" t="s">
        <v>151</v>
      </c>
      <c r="E360" s="220" t="s">
        <v>1170</v>
      </c>
      <c r="F360" s="221" t="s">
        <v>1171</v>
      </c>
      <c r="G360" s="222" t="s">
        <v>173</v>
      </c>
      <c r="H360" s="223">
        <v>0.127</v>
      </c>
      <c r="I360" s="224"/>
      <c r="J360" s="225">
        <f>ROUND(I360*H360,2)</f>
        <v>0</v>
      </c>
      <c r="K360" s="221" t="s">
        <v>33</v>
      </c>
      <c r="L360" s="45"/>
      <c r="M360" s="226" t="s">
        <v>1</v>
      </c>
      <c r="N360" s="227" t="s">
        <v>39</v>
      </c>
      <c r="O360" s="92"/>
      <c r="P360" s="228">
        <f>O360*H360</f>
        <v>0</v>
      </c>
      <c r="Q360" s="228">
        <v>0</v>
      </c>
      <c r="R360" s="228">
        <f>Q360*H360</f>
        <v>0</v>
      </c>
      <c r="S360" s="228">
        <v>0</v>
      </c>
      <c r="T360" s="229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0" t="s">
        <v>218</v>
      </c>
      <c r="AT360" s="230" t="s">
        <v>151</v>
      </c>
      <c r="AU360" s="230" t="s">
        <v>84</v>
      </c>
      <c r="AY360" s="18" t="s">
        <v>148</v>
      </c>
      <c r="BE360" s="231">
        <f>IF(N360="základní",J360,0)</f>
        <v>0</v>
      </c>
      <c r="BF360" s="231">
        <f>IF(N360="snížená",J360,0)</f>
        <v>0</v>
      </c>
      <c r="BG360" s="231">
        <f>IF(N360="zákl. přenesená",J360,0)</f>
        <v>0</v>
      </c>
      <c r="BH360" s="231">
        <f>IF(N360="sníž. přenesená",J360,0)</f>
        <v>0</v>
      </c>
      <c r="BI360" s="231">
        <f>IF(N360="nulová",J360,0)</f>
        <v>0</v>
      </c>
      <c r="BJ360" s="18" t="s">
        <v>82</v>
      </c>
      <c r="BK360" s="231">
        <f>ROUND(I360*H360,2)</f>
        <v>0</v>
      </c>
      <c r="BL360" s="18" t="s">
        <v>218</v>
      </c>
      <c r="BM360" s="230" t="s">
        <v>563</v>
      </c>
    </row>
    <row r="361" s="2" customFormat="1" ht="24.15" customHeight="1">
      <c r="A361" s="39"/>
      <c r="B361" s="40"/>
      <c r="C361" s="219" t="s">
        <v>374</v>
      </c>
      <c r="D361" s="219" t="s">
        <v>151</v>
      </c>
      <c r="E361" s="220" t="s">
        <v>1175</v>
      </c>
      <c r="F361" s="221" t="s">
        <v>1176</v>
      </c>
      <c r="G361" s="222" t="s">
        <v>173</v>
      </c>
      <c r="H361" s="223">
        <v>0.127</v>
      </c>
      <c r="I361" s="224"/>
      <c r="J361" s="225">
        <f>ROUND(I361*H361,2)</f>
        <v>0</v>
      </c>
      <c r="K361" s="221" t="s">
        <v>33</v>
      </c>
      <c r="L361" s="45"/>
      <c r="M361" s="226" t="s">
        <v>1</v>
      </c>
      <c r="N361" s="227" t="s">
        <v>39</v>
      </c>
      <c r="O361" s="92"/>
      <c r="P361" s="228">
        <f>O361*H361</f>
        <v>0</v>
      </c>
      <c r="Q361" s="228">
        <v>0</v>
      </c>
      <c r="R361" s="228">
        <f>Q361*H361</f>
        <v>0</v>
      </c>
      <c r="S361" s="228">
        <v>0</v>
      </c>
      <c r="T361" s="229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0" t="s">
        <v>218</v>
      </c>
      <c r="AT361" s="230" t="s">
        <v>151</v>
      </c>
      <c r="AU361" s="230" t="s">
        <v>84</v>
      </c>
      <c r="AY361" s="18" t="s">
        <v>148</v>
      </c>
      <c r="BE361" s="231">
        <f>IF(N361="základní",J361,0)</f>
        <v>0</v>
      </c>
      <c r="BF361" s="231">
        <f>IF(N361="snížená",J361,0)</f>
        <v>0</v>
      </c>
      <c r="BG361" s="231">
        <f>IF(N361="zákl. přenesená",J361,0)</f>
        <v>0</v>
      </c>
      <c r="BH361" s="231">
        <f>IF(N361="sníž. přenesená",J361,0)</f>
        <v>0</v>
      </c>
      <c r="BI361" s="231">
        <f>IF(N361="nulová",J361,0)</f>
        <v>0</v>
      </c>
      <c r="BJ361" s="18" t="s">
        <v>82</v>
      </c>
      <c r="BK361" s="231">
        <f>ROUND(I361*H361,2)</f>
        <v>0</v>
      </c>
      <c r="BL361" s="18" t="s">
        <v>218</v>
      </c>
      <c r="BM361" s="230" t="s">
        <v>568</v>
      </c>
    </row>
    <row r="362" s="12" customFormat="1" ht="22.8" customHeight="1">
      <c r="A362" s="12"/>
      <c r="B362" s="203"/>
      <c r="C362" s="204"/>
      <c r="D362" s="205" t="s">
        <v>73</v>
      </c>
      <c r="E362" s="217" t="s">
        <v>1179</v>
      </c>
      <c r="F362" s="217" t="s">
        <v>1180</v>
      </c>
      <c r="G362" s="204"/>
      <c r="H362" s="204"/>
      <c r="I362" s="207"/>
      <c r="J362" s="218">
        <f>BK362</f>
        <v>0</v>
      </c>
      <c r="K362" s="204"/>
      <c r="L362" s="209"/>
      <c r="M362" s="210"/>
      <c r="N362" s="211"/>
      <c r="O362" s="211"/>
      <c r="P362" s="212">
        <f>SUM(P363:P384)</f>
        <v>0</v>
      </c>
      <c r="Q362" s="211"/>
      <c r="R362" s="212">
        <f>SUM(R363:R384)</f>
        <v>0.017624516</v>
      </c>
      <c r="S362" s="211"/>
      <c r="T362" s="213">
        <f>SUM(T363:T384)</f>
        <v>0.01125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14" t="s">
        <v>84</v>
      </c>
      <c r="AT362" s="215" t="s">
        <v>73</v>
      </c>
      <c r="AU362" s="215" t="s">
        <v>82</v>
      </c>
      <c r="AY362" s="214" t="s">
        <v>148</v>
      </c>
      <c r="BK362" s="216">
        <f>SUM(BK363:BK384)</f>
        <v>0</v>
      </c>
    </row>
    <row r="363" s="2" customFormat="1" ht="16.5" customHeight="1">
      <c r="A363" s="39"/>
      <c r="B363" s="40"/>
      <c r="C363" s="219" t="s">
        <v>479</v>
      </c>
      <c r="D363" s="219" t="s">
        <v>151</v>
      </c>
      <c r="E363" s="220" t="s">
        <v>1188</v>
      </c>
      <c r="F363" s="221" t="s">
        <v>1189</v>
      </c>
      <c r="G363" s="222" t="s">
        <v>154</v>
      </c>
      <c r="H363" s="223">
        <v>4.5</v>
      </c>
      <c r="I363" s="224"/>
      <c r="J363" s="225">
        <f>ROUND(I363*H363,2)</f>
        <v>0</v>
      </c>
      <c r="K363" s="221" t="s">
        <v>33</v>
      </c>
      <c r="L363" s="45"/>
      <c r="M363" s="226" t="s">
        <v>1</v>
      </c>
      <c r="N363" s="227" t="s">
        <v>39</v>
      </c>
      <c r="O363" s="92"/>
      <c r="P363" s="228">
        <f>O363*H363</f>
        <v>0</v>
      </c>
      <c r="Q363" s="228">
        <v>0</v>
      </c>
      <c r="R363" s="228">
        <f>Q363*H363</f>
        <v>0</v>
      </c>
      <c r="S363" s="228">
        <v>0</v>
      </c>
      <c r="T363" s="229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0" t="s">
        <v>218</v>
      </c>
      <c r="AT363" s="230" t="s">
        <v>151</v>
      </c>
      <c r="AU363" s="230" t="s">
        <v>84</v>
      </c>
      <c r="AY363" s="18" t="s">
        <v>148</v>
      </c>
      <c r="BE363" s="231">
        <f>IF(N363="základní",J363,0)</f>
        <v>0</v>
      </c>
      <c r="BF363" s="231">
        <f>IF(N363="snížená",J363,0)</f>
        <v>0</v>
      </c>
      <c r="BG363" s="231">
        <f>IF(N363="zákl. přenesená",J363,0)</f>
        <v>0</v>
      </c>
      <c r="BH363" s="231">
        <f>IF(N363="sníž. přenesená",J363,0)</f>
        <v>0</v>
      </c>
      <c r="BI363" s="231">
        <f>IF(N363="nulová",J363,0)</f>
        <v>0</v>
      </c>
      <c r="BJ363" s="18" t="s">
        <v>82</v>
      </c>
      <c r="BK363" s="231">
        <f>ROUND(I363*H363,2)</f>
        <v>0</v>
      </c>
      <c r="BL363" s="18" t="s">
        <v>218</v>
      </c>
      <c r="BM363" s="230" t="s">
        <v>572</v>
      </c>
    </row>
    <row r="364" s="13" customFormat="1">
      <c r="A364" s="13"/>
      <c r="B364" s="232"/>
      <c r="C364" s="233"/>
      <c r="D364" s="234" t="s">
        <v>156</v>
      </c>
      <c r="E364" s="235" t="s">
        <v>1</v>
      </c>
      <c r="F364" s="236" t="s">
        <v>1525</v>
      </c>
      <c r="G364" s="233"/>
      <c r="H364" s="235" t="s">
        <v>1</v>
      </c>
      <c r="I364" s="237"/>
      <c r="J364" s="233"/>
      <c r="K364" s="233"/>
      <c r="L364" s="238"/>
      <c r="M364" s="239"/>
      <c r="N364" s="240"/>
      <c r="O364" s="240"/>
      <c r="P364" s="240"/>
      <c r="Q364" s="240"/>
      <c r="R364" s="240"/>
      <c r="S364" s="240"/>
      <c r="T364" s="241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2" t="s">
        <v>156</v>
      </c>
      <c r="AU364" s="242" t="s">
        <v>84</v>
      </c>
      <c r="AV364" s="13" t="s">
        <v>82</v>
      </c>
      <c r="AW364" s="13" t="s">
        <v>30</v>
      </c>
      <c r="AX364" s="13" t="s">
        <v>74</v>
      </c>
      <c r="AY364" s="242" t="s">
        <v>148</v>
      </c>
    </row>
    <row r="365" s="14" customFormat="1">
      <c r="A365" s="14"/>
      <c r="B365" s="243"/>
      <c r="C365" s="244"/>
      <c r="D365" s="234" t="s">
        <v>156</v>
      </c>
      <c r="E365" s="245" t="s">
        <v>1</v>
      </c>
      <c r="F365" s="246" t="s">
        <v>1581</v>
      </c>
      <c r="G365" s="244"/>
      <c r="H365" s="247">
        <v>4.5</v>
      </c>
      <c r="I365" s="248"/>
      <c r="J365" s="244"/>
      <c r="K365" s="244"/>
      <c r="L365" s="249"/>
      <c r="M365" s="250"/>
      <c r="N365" s="251"/>
      <c r="O365" s="251"/>
      <c r="P365" s="251"/>
      <c r="Q365" s="251"/>
      <c r="R365" s="251"/>
      <c r="S365" s="251"/>
      <c r="T365" s="252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3" t="s">
        <v>156</v>
      </c>
      <c r="AU365" s="253" t="s">
        <v>84</v>
      </c>
      <c r="AV365" s="14" t="s">
        <v>84</v>
      </c>
      <c r="AW365" s="14" t="s">
        <v>30</v>
      </c>
      <c r="AX365" s="14" t="s">
        <v>74</v>
      </c>
      <c r="AY365" s="253" t="s">
        <v>148</v>
      </c>
    </row>
    <row r="366" s="15" customFormat="1">
      <c r="A366" s="15"/>
      <c r="B366" s="254"/>
      <c r="C366" s="255"/>
      <c r="D366" s="234" t="s">
        <v>156</v>
      </c>
      <c r="E366" s="256" t="s">
        <v>1</v>
      </c>
      <c r="F366" s="257" t="s">
        <v>162</v>
      </c>
      <c r="G366" s="255"/>
      <c r="H366" s="258">
        <v>4.5</v>
      </c>
      <c r="I366" s="259"/>
      <c r="J366" s="255"/>
      <c r="K366" s="255"/>
      <c r="L366" s="260"/>
      <c r="M366" s="261"/>
      <c r="N366" s="262"/>
      <c r="O366" s="262"/>
      <c r="P366" s="262"/>
      <c r="Q366" s="262"/>
      <c r="R366" s="262"/>
      <c r="S366" s="262"/>
      <c r="T366" s="263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4" t="s">
        <v>156</v>
      </c>
      <c r="AU366" s="264" t="s">
        <v>84</v>
      </c>
      <c r="AV366" s="15" t="s">
        <v>155</v>
      </c>
      <c r="AW366" s="15" t="s">
        <v>30</v>
      </c>
      <c r="AX366" s="15" t="s">
        <v>82</v>
      </c>
      <c r="AY366" s="264" t="s">
        <v>148</v>
      </c>
    </row>
    <row r="367" s="2" customFormat="1" ht="24.15" customHeight="1">
      <c r="A367" s="39"/>
      <c r="B367" s="40"/>
      <c r="C367" s="219" t="s">
        <v>380</v>
      </c>
      <c r="D367" s="219" t="s">
        <v>151</v>
      </c>
      <c r="E367" s="220" t="s">
        <v>1587</v>
      </c>
      <c r="F367" s="221" t="s">
        <v>1588</v>
      </c>
      <c r="G367" s="222" t="s">
        <v>154</v>
      </c>
      <c r="H367" s="223">
        <v>4.5</v>
      </c>
      <c r="I367" s="224"/>
      <c r="J367" s="225">
        <f>ROUND(I367*H367,2)</f>
        <v>0</v>
      </c>
      <c r="K367" s="221" t="s">
        <v>33</v>
      </c>
      <c r="L367" s="45"/>
      <c r="M367" s="226" t="s">
        <v>1</v>
      </c>
      <c r="N367" s="227" t="s">
        <v>39</v>
      </c>
      <c r="O367" s="92"/>
      <c r="P367" s="228">
        <f>O367*H367</f>
        <v>0</v>
      </c>
      <c r="Q367" s="228">
        <v>0.00050000000000000001</v>
      </c>
      <c r="R367" s="228">
        <f>Q367*H367</f>
        <v>0.0022500000000000003</v>
      </c>
      <c r="S367" s="228">
        <v>0</v>
      </c>
      <c r="T367" s="229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0" t="s">
        <v>218</v>
      </c>
      <c r="AT367" s="230" t="s">
        <v>151</v>
      </c>
      <c r="AU367" s="230" t="s">
        <v>84</v>
      </c>
      <c r="AY367" s="18" t="s">
        <v>148</v>
      </c>
      <c r="BE367" s="231">
        <f>IF(N367="základní",J367,0)</f>
        <v>0</v>
      </c>
      <c r="BF367" s="231">
        <f>IF(N367="snížená",J367,0)</f>
        <v>0</v>
      </c>
      <c r="BG367" s="231">
        <f>IF(N367="zákl. přenesená",J367,0)</f>
        <v>0</v>
      </c>
      <c r="BH367" s="231">
        <f>IF(N367="sníž. přenesená",J367,0)</f>
        <v>0</v>
      </c>
      <c r="BI367" s="231">
        <f>IF(N367="nulová",J367,0)</f>
        <v>0</v>
      </c>
      <c r="BJ367" s="18" t="s">
        <v>82</v>
      </c>
      <c r="BK367" s="231">
        <f>ROUND(I367*H367,2)</f>
        <v>0</v>
      </c>
      <c r="BL367" s="18" t="s">
        <v>218</v>
      </c>
      <c r="BM367" s="230" t="s">
        <v>587</v>
      </c>
    </row>
    <row r="368" s="2" customFormat="1" ht="24.15" customHeight="1">
      <c r="A368" s="39"/>
      <c r="B368" s="40"/>
      <c r="C368" s="219" t="s">
        <v>486</v>
      </c>
      <c r="D368" s="219" t="s">
        <v>151</v>
      </c>
      <c r="E368" s="220" t="s">
        <v>1589</v>
      </c>
      <c r="F368" s="221" t="s">
        <v>1590</v>
      </c>
      <c r="G368" s="222" t="s">
        <v>154</v>
      </c>
      <c r="H368" s="223">
        <v>4.5</v>
      </c>
      <c r="I368" s="224"/>
      <c r="J368" s="225">
        <f>ROUND(I368*H368,2)</f>
        <v>0</v>
      </c>
      <c r="K368" s="221" t="s">
        <v>33</v>
      </c>
      <c r="L368" s="45"/>
      <c r="M368" s="226" t="s">
        <v>1</v>
      </c>
      <c r="N368" s="227" t="s">
        <v>39</v>
      </c>
      <c r="O368" s="92"/>
      <c r="P368" s="228">
        <f>O368*H368</f>
        <v>0</v>
      </c>
      <c r="Q368" s="228">
        <v>0</v>
      </c>
      <c r="R368" s="228">
        <f>Q368*H368</f>
        <v>0</v>
      </c>
      <c r="S368" s="228">
        <v>0.0025000000000000001</v>
      </c>
      <c r="T368" s="229">
        <f>S368*H368</f>
        <v>0.01125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0" t="s">
        <v>218</v>
      </c>
      <c r="AT368" s="230" t="s">
        <v>151</v>
      </c>
      <c r="AU368" s="230" t="s">
        <v>84</v>
      </c>
      <c r="AY368" s="18" t="s">
        <v>148</v>
      </c>
      <c r="BE368" s="231">
        <f>IF(N368="základní",J368,0)</f>
        <v>0</v>
      </c>
      <c r="BF368" s="231">
        <f>IF(N368="snížená",J368,0)</f>
        <v>0</v>
      </c>
      <c r="BG368" s="231">
        <f>IF(N368="zákl. přenesená",J368,0)</f>
        <v>0</v>
      </c>
      <c r="BH368" s="231">
        <f>IF(N368="sníž. přenesená",J368,0)</f>
        <v>0</v>
      </c>
      <c r="BI368" s="231">
        <f>IF(N368="nulová",J368,0)</f>
        <v>0</v>
      </c>
      <c r="BJ368" s="18" t="s">
        <v>82</v>
      </c>
      <c r="BK368" s="231">
        <f>ROUND(I368*H368,2)</f>
        <v>0</v>
      </c>
      <c r="BL368" s="18" t="s">
        <v>218</v>
      </c>
      <c r="BM368" s="230" t="s">
        <v>593</v>
      </c>
    </row>
    <row r="369" s="13" customFormat="1">
      <c r="A369" s="13"/>
      <c r="B369" s="232"/>
      <c r="C369" s="233"/>
      <c r="D369" s="234" t="s">
        <v>156</v>
      </c>
      <c r="E369" s="235" t="s">
        <v>1</v>
      </c>
      <c r="F369" s="236" t="s">
        <v>1525</v>
      </c>
      <c r="G369" s="233"/>
      <c r="H369" s="235" t="s">
        <v>1</v>
      </c>
      <c r="I369" s="237"/>
      <c r="J369" s="233"/>
      <c r="K369" s="233"/>
      <c r="L369" s="238"/>
      <c r="M369" s="239"/>
      <c r="N369" s="240"/>
      <c r="O369" s="240"/>
      <c r="P369" s="240"/>
      <c r="Q369" s="240"/>
      <c r="R369" s="240"/>
      <c r="S369" s="240"/>
      <c r="T369" s="241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2" t="s">
        <v>156</v>
      </c>
      <c r="AU369" s="242" t="s">
        <v>84</v>
      </c>
      <c r="AV369" s="13" t="s">
        <v>82</v>
      </c>
      <c r="AW369" s="13" t="s">
        <v>30</v>
      </c>
      <c r="AX369" s="13" t="s">
        <v>74</v>
      </c>
      <c r="AY369" s="242" t="s">
        <v>148</v>
      </c>
    </row>
    <row r="370" s="14" customFormat="1">
      <c r="A370" s="14"/>
      <c r="B370" s="243"/>
      <c r="C370" s="244"/>
      <c r="D370" s="234" t="s">
        <v>156</v>
      </c>
      <c r="E370" s="245" t="s">
        <v>1</v>
      </c>
      <c r="F370" s="246" t="s">
        <v>1581</v>
      </c>
      <c r="G370" s="244"/>
      <c r="H370" s="247">
        <v>4.5</v>
      </c>
      <c r="I370" s="248"/>
      <c r="J370" s="244"/>
      <c r="K370" s="244"/>
      <c r="L370" s="249"/>
      <c r="M370" s="250"/>
      <c r="N370" s="251"/>
      <c r="O370" s="251"/>
      <c r="P370" s="251"/>
      <c r="Q370" s="251"/>
      <c r="R370" s="251"/>
      <c r="S370" s="251"/>
      <c r="T370" s="252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3" t="s">
        <v>156</v>
      </c>
      <c r="AU370" s="253" t="s">
        <v>84</v>
      </c>
      <c r="AV370" s="14" t="s">
        <v>84</v>
      </c>
      <c r="AW370" s="14" t="s">
        <v>30</v>
      </c>
      <c r="AX370" s="14" t="s">
        <v>74</v>
      </c>
      <c r="AY370" s="253" t="s">
        <v>148</v>
      </c>
    </row>
    <row r="371" s="15" customFormat="1">
      <c r="A371" s="15"/>
      <c r="B371" s="254"/>
      <c r="C371" s="255"/>
      <c r="D371" s="234" t="s">
        <v>156</v>
      </c>
      <c r="E371" s="256" t="s">
        <v>1</v>
      </c>
      <c r="F371" s="257" t="s">
        <v>162</v>
      </c>
      <c r="G371" s="255"/>
      <c r="H371" s="258">
        <v>4.5</v>
      </c>
      <c r="I371" s="259"/>
      <c r="J371" s="255"/>
      <c r="K371" s="255"/>
      <c r="L371" s="260"/>
      <c r="M371" s="261"/>
      <c r="N371" s="262"/>
      <c r="O371" s="262"/>
      <c r="P371" s="262"/>
      <c r="Q371" s="262"/>
      <c r="R371" s="262"/>
      <c r="S371" s="262"/>
      <c r="T371" s="263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64" t="s">
        <v>156</v>
      </c>
      <c r="AU371" s="264" t="s">
        <v>84</v>
      </c>
      <c r="AV371" s="15" t="s">
        <v>155</v>
      </c>
      <c r="AW371" s="15" t="s">
        <v>30</v>
      </c>
      <c r="AX371" s="15" t="s">
        <v>82</v>
      </c>
      <c r="AY371" s="264" t="s">
        <v>148</v>
      </c>
    </row>
    <row r="372" s="2" customFormat="1" ht="16.5" customHeight="1">
      <c r="A372" s="39"/>
      <c r="B372" s="40"/>
      <c r="C372" s="219" t="s">
        <v>385</v>
      </c>
      <c r="D372" s="219" t="s">
        <v>151</v>
      </c>
      <c r="E372" s="220" t="s">
        <v>1591</v>
      </c>
      <c r="F372" s="221" t="s">
        <v>1592</v>
      </c>
      <c r="G372" s="222" t="s">
        <v>154</v>
      </c>
      <c r="H372" s="223">
        <v>4.5</v>
      </c>
      <c r="I372" s="224"/>
      <c r="J372" s="225">
        <f>ROUND(I372*H372,2)</f>
        <v>0</v>
      </c>
      <c r="K372" s="221" t="s">
        <v>33</v>
      </c>
      <c r="L372" s="45"/>
      <c r="M372" s="226" t="s">
        <v>1</v>
      </c>
      <c r="N372" s="227" t="s">
        <v>39</v>
      </c>
      <c r="O372" s="92"/>
      <c r="P372" s="228">
        <f>O372*H372</f>
        <v>0</v>
      </c>
      <c r="Q372" s="228">
        <v>0.00029999999999999997</v>
      </c>
      <c r="R372" s="228">
        <f>Q372*H372</f>
        <v>0.0013499999999999999</v>
      </c>
      <c r="S372" s="228">
        <v>0</v>
      </c>
      <c r="T372" s="229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0" t="s">
        <v>218</v>
      </c>
      <c r="AT372" s="230" t="s">
        <v>151</v>
      </c>
      <c r="AU372" s="230" t="s">
        <v>84</v>
      </c>
      <c r="AY372" s="18" t="s">
        <v>148</v>
      </c>
      <c r="BE372" s="231">
        <f>IF(N372="základní",J372,0)</f>
        <v>0</v>
      </c>
      <c r="BF372" s="231">
        <f>IF(N372="snížená",J372,0)</f>
        <v>0</v>
      </c>
      <c r="BG372" s="231">
        <f>IF(N372="zákl. přenesená",J372,0)</f>
        <v>0</v>
      </c>
      <c r="BH372" s="231">
        <f>IF(N372="sníž. přenesená",J372,0)</f>
        <v>0</v>
      </c>
      <c r="BI372" s="231">
        <f>IF(N372="nulová",J372,0)</f>
        <v>0</v>
      </c>
      <c r="BJ372" s="18" t="s">
        <v>82</v>
      </c>
      <c r="BK372" s="231">
        <f>ROUND(I372*H372,2)</f>
        <v>0</v>
      </c>
      <c r="BL372" s="18" t="s">
        <v>218</v>
      </c>
      <c r="BM372" s="230" t="s">
        <v>598</v>
      </c>
    </row>
    <row r="373" s="13" customFormat="1">
      <c r="A373" s="13"/>
      <c r="B373" s="232"/>
      <c r="C373" s="233"/>
      <c r="D373" s="234" t="s">
        <v>156</v>
      </c>
      <c r="E373" s="235" t="s">
        <v>1</v>
      </c>
      <c r="F373" s="236" t="s">
        <v>1525</v>
      </c>
      <c r="G373" s="233"/>
      <c r="H373" s="235" t="s">
        <v>1</v>
      </c>
      <c r="I373" s="237"/>
      <c r="J373" s="233"/>
      <c r="K373" s="233"/>
      <c r="L373" s="238"/>
      <c r="M373" s="239"/>
      <c r="N373" s="240"/>
      <c r="O373" s="240"/>
      <c r="P373" s="240"/>
      <c r="Q373" s="240"/>
      <c r="R373" s="240"/>
      <c r="S373" s="240"/>
      <c r="T373" s="241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2" t="s">
        <v>156</v>
      </c>
      <c r="AU373" s="242" t="s">
        <v>84</v>
      </c>
      <c r="AV373" s="13" t="s">
        <v>82</v>
      </c>
      <c r="AW373" s="13" t="s">
        <v>30</v>
      </c>
      <c r="AX373" s="13" t="s">
        <v>74</v>
      </c>
      <c r="AY373" s="242" t="s">
        <v>148</v>
      </c>
    </row>
    <row r="374" s="14" customFormat="1">
      <c r="A374" s="14"/>
      <c r="B374" s="243"/>
      <c r="C374" s="244"/>
      <c r="D374" s="234" t="s">
        <v>156</v>
      </c>
      <c r="E374" s="245" t="s">
        <v>1</v>
      </c>
      <c r="F374" s="246" t="s">
        <v>1581</v>
      </c>
      <c r="G374" s="244"/>
      <c r="H374" s="247">
        <v>4.5</v>
      </c>
      <c r="I374" s="248"/>
      <c r="J374" s="244"/>
      <c r="K374" s="244"/>
      <c r="L374" s="249"/>
      <c r="M374" s="250"/>
      <c r="N374" s="251"/>
      <c r="O374" s="251"/>
      <c r="P374" s="251"/>
      <c r="Q374" s="251"/>
      <c r="R374" s="251"/>
      <c r="S374" s="251"/>
      <c r="T374" s="252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3" t="s">
        <v>156</v>
      </c>
      <c r="AU374" s="253" t="s">
        <v>84</v>
      </c>
      <c r="AV374" s="14" t="s">
        <v>84</v>
      </c>
      <c r="AW374" s="14" t="s">
        <v>30</v>
      </c>
      <c r="AX374" s="14" t="s">
        <v>74</v>
      </c>
      <c r="AY374" s="253" t="s">
        <v>148</v>
      </c>
    </row>
    <row r="375" s="15" customFormat="1">
      <c r="A375" s="15"/>
      <c r="B375" s="254"/>
      <c r="C375" s="255"/>
      <c r="D375" s="234" t="s">
        <v>156</v>
      </c>
      <c r="E375" s="256" t="s">
        <v>1</v>
      </c>
      <c r="F375" s="257" t="s">
        <v>162</v>
      </c>
      <c r="G375" s="255"/>
      <c r="H375" s="258">
        <v>4.5</v>
      </c>
      <c r="I375" s="259"/>
      <c r="J375" s="255"/>
      <c r="K375" s="255"/>
      <c r="L375" s="260"/>
      <c r="M375" s="261"/>
      <c r="N375" s="262"/>
      <c r="O375" s="262"/>
      <c r="P375" s="262"/>
      <c r="Q375" s="262"/>
      <c r="R375" s="262"/>
      <c r="S375" s="262"/>
      <c r="T375" s="263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64" t="s">
        <v>156</v>
      </c>
      <c r="AU375" s="264" t="s">
        <v>84</v>
      </c>
      <c r="AV375" s="15" t="s">
        <v>155</v>
      </c>
      <c r="AW375" s="15" t="s">
        <v>30</v>
      </c>
      <c r="AX375" s="15" t="s">
        <v>82</v>
      </c>
      <c r="AY375" s="264" t="s">
        <v>148</v>
      </c>
    </row>
    <row r="376" s="2" customFormat="1" ht="16.5" customHeight="1">
      <c r="A376" s="39"/>
      <c r="B376" s="40"/>
      <c r="C376" s="276" t="s">
        <v>497</v>
      </c>
      <c r="D376" s="276" t="s">
        <v>183</v>
      </c>
      <c r="E376" s="277" t="s">
        <v>1593</v>
      </c>
      <c r="F376" s="278" t="s">
        <v>1594</v>
      </c>
      <c r="G376" s="279" t="s">
        <v>154</v>
      </c>
      <c r="H376" s="280">
        <v>4.9500000000000002</v>
      </c>
      <c r="I376" s="281"/>
      <c r="J376" s="282">
        <f>ROUND(I376*H376,2)</f>
        <v>0</v>
      </c>
      <c r="K376" s="278" t="s">
        <v>33</v>
      </c>
      <c r="L376" s="283"/>
      <c r="M376" s="284" t="s">
        <v>1</v>
      </c>
      <c r="N376" s="285" t="s">
        <v>39</v>
      </c>
      <c r="O376" s="92"/>
      <c r="P376" s="228">
        <f>O376*H376</f>
        <v>0</v>
      </c>
      <c r="Q376" s="228">
        <v>0.0028300000000000001</v>
      </c>
      <c r="R376" s="228">
        <f>Q376*H376</f>
        <v>0.0140085</v>
      </c>
      <c r="S376" s="228">
        <v>0</v>
      </c>
      <c r="T376" s="229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0" t="s">
        <v>280</v>
      </c>
      <c r="AT376" s="230" t="s">
        <v>183</v>
      </c>
      <c r="AU376" s="230" t="s">
        <v>84</v>
      </c>
      <c r="AY376" s="18" t="s">
        <v>148</v>
      </c>
      <c r="BE376" s="231">
        <f>IF(N376="základní",J376,0)</f>
        <v>0</v>
      </c>
      <c r="BF376" s="231">
        <f>IF(N376="snížená",J376,0)</f>
        <v>0</v>
      </c>
      <c r="BG376" s="231">
        <f>IF(N376="zákl. přenesená",J376,0)</f>
        <v>0</v>
      </c>
      <c r="BH376" s="231">
        <f>IF(N376="sníž. přenesená",J376,0)</f>
        <v>0</v>
      </c>
      <c r="BI376" s="231">
        <f>IF(N376="nulová",J376,0)</f>
        <v>0</v>
      </c>
      <c r="BJ376" s="18" t="s">
        <v>82</v>
      </c>
      <c r="BK376" s="231">
        <f>ROUND(I376*H376,2)</f>
        <v>0</v>
      </c>
      <c r="BL376" s="18" t="s">
        <v>218</v>
      </c>
      <c r="BM376" s="230" t="s">
        <v>602</v>
      </c>
    </row>
    <row r="377" s="14" customFormat="1">
      <c r="A377" s="14"/>
      <c r="B377" s="243"/>
      <c r="C377" s="244"/>
      <c r="D377" s="234" t="s">
        <v>156</v>
      </c>
      <c r="E377" s="245" t="s">
        <v>1</v>
      </c>
      <c r="F377" s="246" t="s">
        <v>1595</v>
      </c>
      <c r="G377" s="244"/>
      <c r="H377" s="247">
        <v>4.9500000000000002</v>
      </c>
      <c r="I377" s="248"/>
      <c r="J377" s="244"/>
      <c r="K377" s="244"/>
      <c r="L377" s="249"/>
      <c r="M377" s="250"/>
      <c r="N377" s="251"/>
      <c r="O377" s="251"/>
      <c r="P377" s="251"/>
      <c r="Q377" s="251"/>
      <c r="R377" s="251"/>
      <c r="S377" s="251"/>
      <c r="T377" s="252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3" t="s">
        <v>156</v>
      </c>
      <c r="AU377" s="253" t="s">
        <v>84</v>
      </c>
      <c r="AV377" s="14" t="s">
        <v>84</v>
      </c>
      <c r="AW377" s="14" t="s">
        <v>30</v>
      </c>
      <c r="AX377" s="14" t="s">
        <v>74</v>
      </c>
      <c r="AY377" s="253" t="s">
        <v>148</v>
      </c>
    </row>
    <row r="378" s="15" customFormat="1">
      <c r="A378" s="15"/>
      <c r="B378" s="254"/>
      <c r="C378" s="255"/>
      <c r="D378" s="234" t="s">
        <v>156</v>
      </c>
      <c r="E378" s="256" t="s">
        <v>1</v>
      </c>
      <c r="F378" s="257" t="s">
        <v>162</v>
      </c>
      <c r="G378" s="255"/>
      <c r="H378" s="258">
        <v>4.9500000000000002</v>
      </c>
      <c r="I378" s="259"/>
      <c r="J378" s="255"/>
      <c r="K378" s="255"/>
      <c r="L378" s="260"/>
      <c r="M378" s="261"/>
      <c r="N378" s="262"/>
      <c r="O378" s="262"/>
      <c r="P378" s="262"/>
      <c r="Q378" s="262"/>
      <c r="R378" s="262"/>
      <c r="S378" s="262"/>
      <c r="T378" s="263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64" t="s">
        <v>156</v>
      </c>
      <c r="AU378" s="264" t="s">
        <v>84</v>
      </c>
      <c r="AV378" s="15" t="s">
        <v>155</v>
      </c>
      <c r="AW378" s="15" t="s">
        <v>30</v>
      </c>
      <c r="AX378" s="15" t="s">
        <v>82</v>
      </c>
      <c r="AY378" s="264" t="s">
        <v>148</v>
      </c>
    </row>
    <row r="379" s="2" customFormat="1" ht="24.15" customHeight="1">
      <c r="A379" s="39"/>
      <c r="B379" s="40"/>
      <c r="C379" s="219" t="s">
        <v>394</v>
      </c>
      <c r="D379" s="219" t="s">
        <v>151</v>
      </c>
      <c r="E379" s="220" t="s">
        <v>1596</v>
      </c>
      <c r="F379" s="221" t="s">
        <v>1597</v>
      </c>
      <c r="G379" s="222" t="s">
        <v>295</v>
      </c>
      <c r="H379" s="223">
        <v>6.5</v>
      </c>
      <c r="I379" s="224"/>
      <c r="J379" s="225">
        <f>ROUND(I379*H379,2)</f>
        <v>0</v>
      </c>
      <c r="K379" s="221" t="s">
        <v>33</v>
      </c>
      <c r="L379" s="45"/>
      <c r="M379" s="226" t="s">
        <v>1</v>
      </c>
      <c r="N379" s="227" t="s">
        <v>39</v>
      </c>
      <c r="O379" s="92"/>
      <c r="P379" s="228">
        <f>O379*H379</f>
        <v>0</v>
      </c>
      <c r="Q379" s="228">
        <v>2.464E-06</v>
      </c>
      <c r="R379" s="228">
        <f>Q379*H379</f>
        <v>1.6016E-05</v>
      </c>
      <c r="S379" s="228">
        <v>0</v>
      </c>
      <c r="T379" s="229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0" t="s">
        <v>218</v>
      </c>
      <c r="AT379" s="230" t="s">
        <v>151</v>
      </c>
      <c r="AU379" s="230" t="s">
        <v>84</v>
      </c>
      <c r="AY379" s="18" t="s">
        <v>148</v>
      </c>
      <c r="BE379" s="231">
        <f>IF(N379="základní",J379,0)</f>
        <v>0</v>
      </c>
      <c r="BF379" s="231">
        <f>IF(N379="snížená",J379,0)</f>
        <v>0</v>
      </c>
      <c r="BG379" s="231">
        <f>IF(N379="zákl. přenesená",J379,0)</f>
        <v>0</v>
      </c>
      <c r="BH379" s="231">
        <f>IF(N379="sníž. přenesená",J379,0)</f>
        <v>0</v>
      </c>
      <c r="BI379" s="231">
        <f>IF(N379="nulová",J379,0)</f>
        <v>0</v>
      </c>
      <c r="BJ379" s="18" t="s">
        <v>82</v>
      </c>
      <c r="BK379" s="231">
        <f>ROUND(I379*H379,2)</f>
        <v>0</v>
      </c>
      <c r="BL379" s="18" t="s">
        <v>218</v>
      </c>
      <c r="BM379" s="230" t="s">
        <v>611</v>
      </c>
    </row>
    <row r="380" s="13" customFormat="1">
      <c r="A380" s="13"/>
      <c r="B380" s="232"/>
      <c r="C380" s="233"/>
      <c r="D380" s="234" t="s">
        <v>156</v>
      </c>
      <c r="E380" s="235" t="s">
        <v>1</v>
      </c>
      <c r="F380" s="236" t="s">
        <v>1598</v>
      </c>
      <c r="G380" s="233"/>
      <c r="H380" s="235" t="s">
        <v>1</v>
      </c>
      <c r="I380" s="237"/>
      <c r="J380" s="233"/>
      <c r="K380" s="233"/>
      <c r="L380" s="238"/>
      <c r="M380" s="239"/>
      <c r="N380" s="240"/>
      <c r="O380" s="240"/>
      <c r="P380" s="240"/>
      <c r="Q380" s="240"/>
      <c r="R380" s="240"/>
      <c r="S380" s="240"/>
      <c r="T380" s="241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2" t="s">
        <v>156</v>
      </c>
      <c r="AU380" s="242" t="s">
        <v>84</v>
      </c>
      <c r="AV380" s="13" t="s">
        <v>82</v>
      </c>
      <c r="AW380" s="13" t="s">
        <v>30</v>
      </c>
      <c r="AX380" s="13" t="s">
        <v>74</v>
      </c>
      <c r="AY380" s="242" t="s">
        <v>148</v>
      </c>
    </row>
    <row r="381" s="14" customFormat="1">
      <c r="A381" s="14"/>
      <c r="B381" s="243"/>
      <c r="C381" s="244"/>
      <c r="D381" s="234" t="s">
        <v>156</v>
      </c>
      <c r="E381" s="245" t="s">
        <v>1</v>
      </c>
      <c r="F381" s="246" t="s">
        <v>1599</v>
      </c>
      <c r="G381" s="244"/>
      <c r="H381" s="247">
        <v>6.5</v>
      </c>
      <c r="I381" s="248"/>
      <c r="J381" s="244"/>
      <c r="K381" s="244"/>
      <c r="L381" s="249"/>
      <c r="M381" s="250"/>
      <c r="N381" s="251"/>
      <c r="O381" s="251"/>
      <c r="P381" s="251"/>
      <c r="Q381" s="251"/>
      <c r="R381" s="251"/>
      <c r="S381" s="251"/>
      <c r="T381" s="252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3" t="s">
        <v>156</v>
      </c>
      <c r="AU381" s="253" t="s">
        <v>84</v>
      </c>
      <c r="AV381" s="14" t="s">
        <v>84</v>
      </c>
      <c r="AW381" s="14" t="s">
        <v>30</v>
      </c>
      <c r="AX381" s="14" t="s">
        <v>74</v>
      </c>
      <c r="AY381" s="253" t="s">
        <v>148</v>
      </c>
    </row>
    <row r="382" s="15" customFormat="1">
      <c r="A382" s="15"/>
      <c r="B382" s="254"/>
      <c r="C382" s="255"/>
      <c r="D382" s="234" t="s">
        <v>156</v>
      </c>
      <c r="E382" s="256" t="s">
        <v>1</v>
      </c>
      <c r="F382" s="257" t="s">
        <v>162</v>
      </c>
      <c r="G382" s="255"/>
      <c r="H382" s="258">
        <v>6.5</v>
      </c>
      <c r="I382" s="259"/>
      <c r="J382" s="255"/>
      <c r="K382" s="255"/>
      <c r="L382" s="260"/>
      <c r="M382" s="261"/>
      <c r="N382" s="262"/>
      <c r="O382" s="262"/>
      <c r="P382" s="262"/>
      <c r="Q382" s="262"/>
      <c r="R382" s="262"/>
      <c r="S382" s="262"/>
      <c r="T382" s="263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64" t="s">
        <v>156</v>
      </c>
      <c r="AU382" s="264" t="s">
        <v>84</v>
      </c>
      <c r="AV382" s="15" t="s">
        <v>155</v>
      </c>
      <c r="AW382" s="15" t="s">
        <v>30</v>
      </c>
      <c r="AX382" s="15" t="s">
        <v>82</v>
      </c>
      <c r="AY382" s="264" t="s">
        <v>148</v>
      </c>
    </row>
    <row r="383" s="2" customFormat="1" ht="24.15" customHeight="1">
      <c r="A383" s="39"/>
      <c r="B383" s="40"/>
      <c r="C383" s="219" t="s">
        <v>506</v>
      </c>
      <c r="D383" s="219" t="s">
        <v>151</v>
      </c>
      <c r="E383" s="220" t="s">
        <v>1600</v>
      </c>
      <c r="F383" s="221" t="s">
        <v>1601</v>
      </c>
      <c r="G383" s="222" t="s">
        <v>173</v>
      </c>
      <c r="H383" s="223">
        <v>0.017999999999999999</v>
      </c>
      <c r="I383" s="224"/>
      <c r="J383" s="225">
        <f>ROUND(I383*H383,2)</f>
        <v>0</v>
      </c>
      <c r="K383" s="221" t="s">
        <v>33</v>
      </c>
      <c r="L383" s="45"/>
      <c r="M383" s="226" t="s">
        <v>1</v>
      </c>
      <c r="N383" s="227" t="s">
        <v>39</v>
      </c>
      <c r="O383" s="92"/>
      <c r="P383" s="228">
        <f>O383*H383</f>
        <v>0</v>
      </c>
      <c r="Q383" s="228">
        <v>0</v>
      </c>
      <c r="R383" s="228">
        <f>Q383*H383</f>
        <v>0</v>
      </c>
      <c r="S383" s="228">
        <v>0</v>
      </c>
      <c r="T383" s="229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0" t="s">
        <v>218</v>
      </c>
      <c r="AT383" s="230" t="s">
        <v>151</v>
      </c>
      <c r="AU383" s="230" t="s">
        <v>84</v>
      </c>
      <c r="AY383" s="18" t="s">
        <v>148</v>
      </c>
      <c r="BE383" s="231">
        <f>IF(N383="základní",J383,0)</f>
        <v>0</v>
      </c>
      <c r="BF383" s="231">
        <f>IF(N383="snížená",J383,0)</f>
        <v>0</v>
      </c>
      <c r="BG383" s="231">
        <f>IF(N383="zákl. přenesená",J383,0)</f>
        <v>0</v>
      </c>
      <c r="BH383" s="231">
        <f>IF(N383="sníž. přenesená",J383,0)</f>
        <v>0</v>
      </c>
      <c r="BI383" s="231">
        <f>IF(N383="nulová",J383,0)</f>
        <v>0</v>
      </c>
      <c r="BJ383" s="18" t="s">
        <v>82</v>
      </c>
      <c r="BK383" s="231">
        <f>ROUND(I383*H383,2)</f>
        <v>0</v>
      </c>
      <c r="BL383" s="18" t="s">
        <v>218</v>
      </c>
      <c r="BM383" s="230" t="s">
        <v>619</v>
      </c>
    </row>
    <row r="384" s="2" customFormat="1" ht="24.15" customHeight="1">
      <c r="A384" s="39"/>
      <c r="B384" s="40"/>
      <c r="C384" s="219" t="s">
        <v>411</v>
      </c>
      <c r="D384" s="219" t="s">
        <v>151</v>
      </c>
      <c r="E384" s="220" t="s">
        <v>1602</v>
      </c>
      <c r="F384" s="221" t="s">
        <v>1603</v>
      </c>
      <c r="G384" s="222" t="s">
        <v>173</v>
      </c>
      <c r="H384" s="223">
        <v>0.017999999999999999</v>
      </c>
      <c r="I384" s="224"/>
      <c r="J384" s="225">
        <f>ROUND(I384*H384,2)</f>
        <v>0</v>
      </c>
      <c r="K384" s="221" t="s">
        <v>33</v>
      </c>
      <c r="L384" s="45"/>
      <c r="M384" s="226" t="s">
        <v>1</v>
      </c>
      <c r="N384" s="227" t="s">
        <v>39</v>
      </c>
      <c r="O384" s="92"/>
      <c r="P384" s="228">
        <f>O384*H384</f>
        <v>0</v>
      </c>
      <c r="Q384" s="228">
        <v>0</v>
      </c>
      <c r="R384" s="228">
        <f>Q384*H384</f>
        <v>0</v>
      </c>
      <c r="S384" s="228">
        <v>0</v>
      </c>
      <c r="T384" s="229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0" t="s">
        <v>218</v>
      </c>
      <c r="AT384" s="230" t="s">
        <v>151</v>
      </c>
      <c r="AU384" s="230" t="s">
        <v>84</v>
      </c>
      <c r="AY384" s="18" t="s">
        <v>148</v>
      </c>
      <c r="BE384" s="231">
        <f>IF(N384="základní",J384,0)</f>
        <v>0</v>
      </c>
      <c r="BF384" s="231">
        <f>IF(N384="snížená",J384,0)</f>
        <v>0</v>
      </c>
      <c r="BG384" s="231">
        <f>IF(N384="zákl. přenesená",J384,0)</f>
        <v>0</v>
      </c>
      <c r="BH384" s="231">
        <f>IF(N384="sníž. přenesená",J384,0)</f>
        <v>0</v>
      </c>
      <c r="BI384" s="231">
        <f>IF(N384="nulová",J384,0)</f>
        <v>0</v>
      </c>
      <c r="BJ384" s="18" t="s">
        <v>82</v>
      </c>
      <c r="BK384" s="231">
        <f>ROUND(I384*H384,2)</f>
        <v>0</v>
      </c>
      <c r="BL384" s="18" t="s">
        <v>218</v>
      </c>
      <c r="BM384" s="230" t="s">
        <v>628</v>
      </c>
    </row>
    <row r="385" s="12" customFormat="1" ht="22.8" customHeight="1">
      <c r="A385" s="12"/>
      <c r="B385" s="203"/>
      <c r="C385" s="204"/>
      <c r="D385" s="205" t="s">
        <v>73</v>
      </c>
      <c r="E385" s="217" t="s">
        <v>1373</v>
      </c>
      <c r="F385" s="217" t="s">
        <v>1374</v>
      </c>
      <c r="G385" s="204"/>
      <c r="H385" s="204"/>
      <c r="I385" s="207"/>
      <c r="J385" s="218">
        <f>BK385</f>
        <v>0</v>
      </c>
      <c r="K385" s="204"/>
      <c r="L385" s="209"/>
      <c r="M385" s="210"/>
      <c r="N385" s="211"/>
      <c r="O385" s="211"/>
      <c r="P385" s="212">
        <f>SUM(P386:P389)</f>
        <v>0</v>
      </c>
      <c r="Q385" s="211"/>
      <c r="R385" s="212">
        <f>SUM(R386:R389)</f>
        <v>0.039950399999999997</v>
      </c>
      <c r="S385" s="211"/>
      <c r="T385" s="213">
        <f>SUM(T386:T389)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14" t="s">
        <v>84</v>
      </c>
      <c r="AT385" s="215" t="s">
        <v>73</v>
      </c>
      <c r="AU385" s="215" t="s">
        <v>82</v>
      </c>
      <c r="AY385" s="214" t="s">
        <v>148</v>
      </c>
      <c r="BK385" s="216">
        <f>SUM(BK386:BK389)</f>
        <v>0</v>
      </c>
    </row>
    <row r="386" s="2" customFormat="1" ht="24.15" customHeight="1">
      <c r="A386" s="39"/>
      <c r="B386" s="40"/>
      <c r="C386" s="219" t="s">
        <v>517</v>
      </c>
      <c r="D386" s="219" t="s">
        <v>151</v>
      </c>
      <c r="E386" s="220" t="s">
        <v>1400</v>
      </c>
      <c r="F386" s="221" t="s">
        <v>1401</v>
      </c>
      <c r="G386" s="222" t="s">
        <v>154</v>
      </c>
      <c r="H386" s="223">
        <v>82</v>
      </c>
      <c r="I386" s="224"/>
      <c r="J386" s="225">
        <f>ROUND(I386*H386,2)</f>
        <v>0</v>
      </c>
      <c r="K386" s="221" t="s">
        <v>33</v>
      </c>
      <c r="L386" s="45"/>
      <c r="M386" s="226" t="s">
        <v>1</v>
      </c>
      <c r="N386" s="227" t="s">
        <v>39</v>
      </c>
      <c r="O386" s="92"/>
      <c r="P386" s="228">
        <f>O386*H386</f>
        <v>0</v>
      </c>
      <c r="Q386" s="228">
        <v>0.00020120000000000001</v>
      </c>
      <c r="R386" s="228">
        <f>Q386*H386</f>
        <v>0.0164984</v>
      </c>
      <c r="S386" s="228">
        <v>0</v>
      </c>
      <c r="T386" s="229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0" t="s">
        <v>218</v>
      </c>
      <c r="AT386" s="230" t="s">
        <v>151</v>
      </c>
      <c r="AU386" s="230" t="s">
        <v>84</v>
      </c>
      <c r="AY386" s="18" t="s">
        <v>148</v>
      </c>
      <c r="BE386" s="231">
        <f>IF(N386="základní",J386,0)</f>
        <v>0</v>
      </c>
      <c r="BF386" s="231">
        <f>IF(N386="snížená",J386,0)</f>
        <v>0</v>
      </c>
      <c r="BG386" s="231">
        <f>IF(N386="zákl. přenesená",J386,0)</f>
        <v>0</v>
      </c>
      <c r="BH386" s="231">
        <f>IF(N386="sníž. přenesená",J386,0)</f>
        <v>0</v>
      </c>
      <c r="BI386" s="231">
        <f>IF(N386="nulová",J386,0)</f>
        <v>0</v>
      </c>
      <c r="BJ386" s="18" t="s">
        <v>82</v>
      </c>
      <c r="BK386" s="231">
        <f>ROUND(I386*H386,2)</f>
        <v>0</v>
      </c>
      <c r="BL386" s="18" t="s">
        <v>218</v>
      </c>
      <c r="BM386" s="230" t="s">
        <v>635</v>
      </c>
    </row>
    <row r="387" s="14" customFormat="1">
      <c r="A387" s="14"/>
      <c r="B387" s="243"/>
      <c r="C387" s="244"/>
      <c r="D387" s="234" t="s">
        <v>156</v>
      </c>
      <c r="E387" s="245" t="s">
        <v>1</v>
      </c>
      <c r="F387" s="246" t="s">
        <v>1604</v>
      </c>
      <c r="G387" s="244"/>
      <c r="H387" s="247">
        <v>82</v>
      </c>
      <c r="I387" s="248"/>
      <c r="J387" s="244"/>
      <c r="K387" s="244"/>
      <c r="L387" s="249"/>
      <c r="M387" s="250"/>
      <c r="N387" s="251"/>
      <c r="O387" s="251"/>
      <c r="P387" s="251"/>
      <c r="Q387" s="251"/>
      <c r="R387" s="251"/>
      <c r="S387" s="251"/>
      <c r="T387" s="252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3" t="s">
        <v>156</v>
      </c>
      <c r="AU387" s="253" t="s">
        <v>84</v>
      </c>
      <c r="AV387" s="14" t="s">
        <v>84</v>
      </c>
      <c r="AW387" s="14" t="s">
        <v>30</v>
      </c>
      <c r="AX387" s="14" t="s">
        <v>74</v>
      </c>
      <c r="AY387" s="253" t="s">
        <v>148</v>
      </c>
    </row>
    <row r="388" s="15" customFormat="1">
      <c r="A388" s="15"/>
      <c r="B388" s="254"/>
      <c r="C388" s="255"/>
      <c r="D388" s="234" t="s">
        <v>156</v>
      </c>
      <c r="E388" s="256" t="s">
        <v>1</v>
      </c>
      <c r="F388" s="257" t="s">
        <v>162</v>
      </c>
      <c r="G388" s="255"/>
      <c r="H388" s="258">
        <v>82</v>
      </c>
      <c r="I388" s="259"/>
      <c r="J388" s="255"/>
      <c r="K388" s="255"/>
      <c r="L388" s="260"/>
      <c r="M388" s="261"/>
      <c r="N388" s="262"/>
      <c r="O388" s="262"/>
      <c r="P388" s="262"/>
      <c r="Q388" s="262"/>
      <c r="R388" s="262"/>
      <c r="S388" s="262"/>
      <c r="T388" s="263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4" t="s">
        <v>156</v>
      </c>
      <c r="AU388" s="264" t="s">
        <v>84</v>
      </c>
      <c r="AV388" s="15" t="s">
        <v>155</v>
      </c>
      <c r="AW388" s="15" t="s">
        <v>30</v>
      </c>
      <c r="AX388" s="15" t="s">
        <v>82</v>
      </c>
      <c r="AY388" s="264" t="s">
        <v>148</v>
      </c>
    </row>
    <row r="389" s="2" customFormat="1" ht="24.15" customHeight="1">
      <c r="A389" s="39"/>
      <c r="B389" s="40"/>
      <c r="C389" s="219" t="s">
        <v>417</v>
      </c>
      <c r="D389" s="219" t="s">
        <v>151</v>
      </c>
      <c r="E389" s="220" t="s">
        <v>1424</v>
      </c>
      <c r="F389" s="221" t="s">
        <v>1425</v>
      </c>
      <c r="G389" s="222" t="s">
        <v>154</v>
      </c>
      <c r="H389" s="223">
        <v>82</v>
      </c>
      <c r="I389" s="224"/>
      <c r="J389" s="225">
        <f>ROUND(I389*H389,2)</f>
        <v>0</v>
      </c>
      <c r="K389" s="221" t="s">
        <v>33</v>
      </c>
      <c r="L389" s="45"/>
      <c r="M389" s="290" t="s">
        <v>1</v>
      </c>
      <c r="N389" s="291" t="s">
        <v>39</v>
      </c>
      <c r="O389" s="292"/>
      <c r="P389" s="293">
        <f>O389*H389</f>
        <v>0</v>
      </c>
      <c r="Q389" s="293">
        <v>0.00028600000000000001</v>
      </c>
      <c r="R389" s="293">
        <f>Q389*H389</f>
        <v>0.023452000000000001</v>
      </c>
      <c r="S389" s="293">
        <v>0</v>
      </c>
      <c r="T389" s="294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30" t="s">
        <v>218</v>
      </c>
      <c r="AT389" s="230" t="s">
        <v>151</v>
      </c>
      <c r="AU389" s="230" t="s">
        <v>84</v>
      </c>
      <c r="AY389" s="18" t="s">
        <v>148</v>
      </c>
      <c r="BE389" s="231">
        <f>IF(N389="základní",J389,0)</f>
        <v>0</v>
      </c>
      <c r="BF389" s="231">
        <f>IF(N389="snížená",J389,0)</f>
        <v>0</v>
      </c>
      <c r="BG389" s="231">
        <f>IF(N389="zákl. přenesená",J389,0)</f>
        <v>0</v>
      </c>
      <c r="BH389" s="231">
        <f>IF(N389="sníž. přenesená",J389,0)</f>
        <v>0</v>
      </c>
      <c r="BI389" s="231">
        <f>IF(N389="nulová",J389,0)</f>
        <v>0</v>
      </c>
      <c r="BJ389" s="18" t="s">
        <v>82</v>
      </c>
      <c r="BK389" s="231">
        <f>ROUND(I389*H389,2)</f>
        <v>0</v>
      </c>
      <c r="BL389" s="18" t="s">
        <v>218</v>
      </c>
      <c r="BM389" s="230" t="s">
        <v>649</v>
      </c>
    </row>
    <row r="390" s="2" customFormat="1" ht="6.96" customHeight="1">
      <c r="A390" s="39"/>
      <c r="B390" s="67"/>
      <c r="C390" s="68"/>
      <c r="D390" s="68"/>
      <c r="E390" s="68"/>
      <c r="F390" s="68"/>
      <c r="G390" s="68"/>
      <c r="H390" s="68"/>
      <c r="I390" s="68"/>
      <c r="J390" s="68"/>
      <c r="K390" s="68"/>
      <c r="L390" s="45"/>
      <c r="M390" s="39"/>
      <c r="O390" s="39"/>
      <c r="P390" s="39"/>
      <c r="Q390" s="39"/>
      <c r="R390" s="39"/>
      <c r="S390" s="39"/>
      <c r="T390" s="39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</row>
  </sheetData>
  <sheetProtection sheet="1" autoFilter="0" formatColumns="0" formatRows="0" objects="1" scenarios="1" spinCount="100000" saltValue="Adev1UJ28QuYPf4wPyn+/hH2tMxeqs2XB/R1TOqH/vwI51TjxfT9wstfufbrUsHBSifU1KSxG8yb5E5/vcGIRw==" hashValue="rE7dZXNyynBfyeI94X9jrUSd3J8iwyD4EoVp1nPoBDknl8yzBzm63aEJnoQmcuW5uGasj+/ySNEjyk1V8rWl7A==" algorithmName="SHA-512" password="CC35"/>
  <autoFilter ref="C129:K389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106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Oprava provozních objektů v obvodu OŘ OVA 2023 - Ostrava ADM Skladištní - vnitřní stavební úpravy 2. etapa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1605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17. 3. 2023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ROUND(J126,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ROUND((SUM(BE126:BE254)),  2)</f>
        <v>0</v>
      </c>
      <c r="G33" s="39"/>
      <c r="H33" s="39"/>
      <c r="I33" s="156">
        <v>0.20999999999999999</v>
      </c>
      <c r="J33" s="155">
        <f>ROUND(((SUM(BE126:BE254))*I33),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ROUND((SUM(BF126:BF254)),  2)</f>
        <v>0</v>
      </c>
      <c r="G34" s="39"/>
      <c r="H34" s="39"/>
      <c r="I34" s="156">
        <v>0.14999999999999999</v>
      </c>
      <c r="J34" s="155">
        <f>ROUND(((SUM(BF126:BF254))*I34),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ROUND((SUM(BG126:BG254)),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ROUND((SUM(BH126:BH254)),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ROUND((SUM(BI126:BI254)),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Oprava provozních objektů v obvodu OŘ OVA 2023 - Ostrava ADM Skladištní - vnitřní stavební úpravy 2.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1405 - SO 01 - E.2.6 ZTI - Vnitřní zdravotechnika _ II.ETAPA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17. 3. 2023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110</v>
      </c>
      <c r="D94" s="177"/>
      <c r="E94" s="177"/>
      <c r="F94" s="177"/>
      <c r="G94" s="177"/>
      <c r="H94" s="177"/>
      <c r="I94" s="177"/>
      <c r="J94" s="178" t="s">
        <v>111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112</v>
      </c>
      <c r="D96" s="41"/>
      <c r="E96" s="41"/>
      <c r="F96" s="41"/>
      <c r="G96" s="41"/>
      <c r="H96" s="41"/>
      <c r="I96" s="41"/>
      <c r="J96" s="111">
        <f>J126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113</v>
      </c>
    </row>
    <row r="97" s="9" customFormat="1" ht="24.96" customHeight="1">
      <c r="A97" s="9"/>
      <c r="B97" s="180"/>
      <c r="C97" s="181"/>
      <c r="D97" s="182" t="s">
        <v>114</v>
      </c>
      <c r="E97" s="183"/>
      <c r="F97" s="183"/>
      <c r="G97" s="183"/>
      <c r="H97" s="183"/>
      <c r="I97" s="183"/>
      <c r="J97" s="184">
        <f>J127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119</v>
      </c>
      <c r="E98" s="189"/>
      <c r="F98" s="189"/>
      <c r="G98" s="189"/>
      <c r="H98" s="189"/>
      <c r="I98" s="189"/>
      <c r="J98" s="190">
        <f>J128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121</v>
      </c>
      <c r="E99" s="183"/>
      <c r="F99" s="183"/>
      <c r="G99" s="183"/>
      <c r="H99" s="183"/>
      <c r="I99" s="183"/>
      <c r="J99" s="184">
        <f>J143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6"/>
      <c r="C100" s="187"/>
      <c r="D100" s="188" t="s">
        <v>1606</v>
      </c>
      <c r="E100" s="189"/>
      <c r="F100" s="189"/>
      <c r="G100" s="189"/>
      <c r="H100" s="189"/>
      <c r="I100" s="189"/>
      <c r="J100" s="190">
        <f>J144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1607</v>
      </c>
      <c r="E101" s="189"/>
      <c r="F101" s="189"/>
      <c r="G101" s="189"/>
      <c r="H101" s="189"/>
      <c r="I101" s="189"/>
      <c r="J101" s="190">
        <f>J146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1608</v>
      </c>
      <c r="E102" s="189"/>
      <c r="F102" s="189"/>
      <c r="G102" s="189"/>
      <c r="H102" s="189"/>
      <c r="I102" s="189"/>
      <c r="J102" s="190">
        <f>J171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1609</v>
      </c>
      <c r="E103" s="189"/>
      <c r="F103" s="189"/>
      <c r="G103" s="189"/>
      <c r="H103" s="189"/>
      <c r="I103" s="189"/>
      <c r="J103" s="190">
        <f>J203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1610</v>
      </c>
      <c r="E104" s="189"/>
      <c r="F104" s="189"/>
      <c r="G104" s="189"/>
      <c r="H104" s="189"/>
      <c r="I104" s="189"/>
      <c r="J104" s="190">
        <f>J227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1611</v>
      </c>
      <c r="E105" s="189"/>
      <c r="F105" s="189"/>
      <c r="G105" s="189"/>
      <c r="H105" s="189"/>
      <c r="I105" s="189"/>
      <c r="J105" s="190">
        <f>J231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1612</v>
      </c>
      <c r="E106" s="189"/>
      <c r="F106" s="189"/>
      <c r="G106" s="189"/>
      <c r="H106" s="189"/>
      <c r="I106" s="189"/>
      <c r="J106" s="190">
        <f>J234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2" customFormat="1" ht="21.84" customHeight="1">
      <c r="A107" s="39"/>
      <c r="B107" s="40"/>
      <c r="C107" s="41"/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12" s="2" customFormat="1" ht="6.96" customHeight="1">
      <c r="A112" s="39"/>
      <c r="B112" s="69"/>
      <c r="C112" s="70"/>
      <c r="D112" s="70"/>
      <c r="E112" s="70"/>
      <c r="F112" s="70"/>
      <c r="G112" s="70"/>
      <c r="H112" s="70"/>
      <c r="I112" s="70"/>
      <c r="J112" s="70"/>
      <c r="K112" s="70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4.96" customHeight="1">
      <c r="A113" s="39"/>
      <c r="B113" s="40"/>
      <c r="C113" s="24" t="s">
        <v>133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16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6.25" customHeight="1">
      <c r="A116" s="39"/>
      <c r="B116" s="40"/>
      <c r="C116" s="41"/>
      <c r="D116" s="41"/>
      <c r="E116" s="175" t="str">
        <f>E7</f>
        <v>Oprava provozních objektů v obvodu OŘ OVA 2023 - Ostrava ADM Skladištní - vnitřní stavební úpravy 2. etapa</v>
      </c>
      <c r="F116" s="33"/>
      <c r="G116" s="33"/>
      <c r="H116" s="33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107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30" customHeight="1">
      <c r="A118" s="39"/>
      <c r="B118" s="40"/>
      <c r="C118" s="41"/>
      <c r="D118" s="41"/>
      <c r="E118" s="77" t="str">
        <f>E9</f>
        <v>1405 - SO 01 - E.2.6 ZTI - Vnitřní zdravotechnika _ II.ETAPA</v>
      </c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20</v>
      </c>
      <c r="D120" s="41"/>
      <c r="E120" s="41"/>
      <c r="F120" s="28" t="str">
        <f>F12</f>
        <v xml:space="preserve"> </v>
      </c>
      <c r="G120" s="41"/>
      <c r="H120" s="41"/>
      <c r="I120" s="33" t="s">
        <v>22</v>
      </c>
      <c r="J120" s="80" t="str">
        <f>IF(J12="","",J12)</f>
        <v>17. 3. 2023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24</v>
      </c>
      <c r="D122" s="41"/>
      <c r="E122" s="41"/>
      <c r="F122" s="28" t="str">
        <f>E15</f>
        <v xml:space="preserve"> </v>
      </c>
      <c r="G122" s="41"/>
      <c r="H122" s="41"/>
      <c r="I122" s="33" t="s">
        <v>29</v>
      </c>
      <c r="J122" s="37" t="str">
        <f>E21</f>
        <v xml:space="preserve"> 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5.15" customHeight="1">
      <c r="A123" s="39"/>
      <c r="B123" s="40"/>
      <c r="C123" s="33" t="s">
        <v>27</v>
      </c>
      <c r="D123" s="41"/>
      <c r="E123" s="41"/>
      <c r="F123" s="28" t="str">
        <f>IF(E18="","",E18)</f>
        <v>Vyplň údaj</v>
      </c>
      <c r="G123" s="41"/>
      <c r="H123" s="41"/>
      <c r="I123" s="33" t="s">
        <v>31</v>
      </c>
      <c r="J123" s="37" t="str">
        <f>E24</f>
        <v xml:space="preserve"> 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0.32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11" customFormat="1" ht="29.28" customHeight="1">
      <c r="A125" s="192"/>
      <c r="B125" s="193"/>
      <c r="C125" s="194" t="s">
        <v>134</v>
      </c>
      <c r="D125" s="195" t="s">
        <v>59</v>
      </c>
      <c r="E125" s="195" t="s">
        <v>55</v>
      </c>
      <c r="F125" s="195" t="s">
        <v>56</v>
      </c>
      <c r="G125" s="195" t="s">
        <v>135</v>
      </c>
      <c r="H125" s="195" t="s">
        <v>136</v>
      </c>
      <c r="I125" s="195" t="s">
        <v>137</v>
      </c>
      <c r="J125" s="195" t="s">
        <v>111</v>
      </c>
      <c r="K125" s="196" t="s">
        <v>138</v>
      </c>
      <c r="L125" s="197"/>
      <c r="M125" s="101" t="s">
        <v>1</v>
      </c>
      <c r="N125" s="102" t="s">
        <v>38</v>
      </c>
      <c r="O125" s="102" t="s">
        <v>139</v>
      </c>
      <c r="P125" s="102" t="s">
        <v>140</v>
      </c>
      <c r="Q125" s="102" t="s">
        <v>141</v>
      </c>
      <c r="R125" s="102" t="s">
        <v>142</v>
      </c>
      <c r="S125" s="102" t="s">
        <v>143</v>
      </c>
      <c r="T125" s="103" t="s">
        <v>144</v>
      </c>
      <c r="U125" s="192"/>
      <c r="V125" s="192"/>
      <c r="W125" s="192"/>
      <c r="X125" s="192"/>
      <c r="Y125" s="192"/>
      <c r="Z125" s="192"/>
      <c r="AA125" s="192"/>
      <c r="AB125" s="192"/>
      <c r="AC125" s="192"/>
      <c r="AD125" s="192"/>
      <c r="AE125" s="192"/>
    </row>
    <row r="126" s="2" customFormat="1" ht="22.8" customHeight="1">
      <c r="A126" s="39"/>
      <c r="B126" s="40"/>
      <c r="C126" s="108" t="s">
        <v>145</v>
      </c>
      <c r="D126" s="41"/>
      <c r="E126" s="41"/>
      <c r="F126" s="41"/>
      <c r="G126" s="41"/>
      <c r="H126" s="41"/>
      <c r="I126" s="41"/>
      <c r="J126" s="198">
        <f>BK126</f>
        <v>0</v>
      </c>
      <c r="K126" s="41"/>
      <c r="L126" s="45"/>
      <c r="M126" s="104"/>
      <c r="N126" s="199"/>
      <c r="O126" s="105"/>
      <c r="P126" s="200">
        <f>P127+P143</f>
        <v>0</v>
      </c>
      <c r="Q126" s="105"/>
      <c r="R126" s="200">
        <f>R127+R143</f>
        <v>1.9275978344000002</v>
      </c>
      <c r="S126" s="105"/>
      <c r="T126" s="201">
        <f>T127+T143</f>
        <v>4.6569199999999995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73</v>
      </c>
      <c r="AU126" s="18" t="s">
        <v>113</v>
      </c>
      <c r="BK126" s="202">
        <f>BK127+BK143</f>
        <v>0</v>
      </c>
    </row>
    <row r="127" s="12" customFormat="1" ht="25.92" customHeight="1">
      <c r="A127" s="12"/>
      <c r="B127" s="203"/>
      <c r="C127" s="204"/>
      <c r="D127" s="205" t="s">
        <v>73</v>
      </c>
      <c r="E127" s="206" t="s">
        <v>146</v>
      </c>
      <c r="F127" s="206" t="s">
        <v>147</v>
      </c>
      <c r="G127" s="204"/>
      <c r="H127" s="204"/>
      <c r="I127" s="207"/>
      <c r="J127" s="208">
        <f>BK127</f>
        <v>0</v>
      </c>
      <c r="K127" s="204"/>
      <c r="L127" s="209"/>
      <c r="M127" s="210"/>
      <c r="N127" s="211"/>
      <c r="O127" s="211"/>
      <c r="P127" s="212">
        <f>P128</f>
        <v>0</v>
      </c>
      <c r="Q127" s="211"/>
      <c r="R127" s="212">
        <f>R128</f>
        <v>0</v>
      </c>
      <c r="S127" s="211"/>
      <c r="T127" s="213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82</v>
      </c>
      <c r="AT127" s="215" t="s">
        <v>73</v>
      </c>
      <c r="AU127" s="215" t="s">
        <v>74</v>
      </c>
      <c r="AY127" s="214" t="s">
        <v>148</v>
      </c>
      <c r="BK127" s="216">
        <f>BK128</f>
        <v>0</v>
      </c>
    </row>
    <row r="128" s="12" customFormat="1" ht="22.8" customHeight="1">
      <c r="A128" s="12"/>
      <c r="B128" s="203"/>
      <c r="C128" s="204"/>
      <c r="D128" s="205" t="s">
        <v>73</v>
      </c>
      <c r="E128" s="217" t="s">
        <v>771</v>
      </c>
      <c r="F128" s="217" t="s">
        <v>772</v>
      </c>
      <c r="G128" s="204"/>
      <c r="H128" s="204"/>
      <c r="I128" s="207"/>
      <c r="J128" s="218">
        <f>BK128</f>
        <v>0</v>
      </c>
      <c r="K128" s="204"/>
      <c r="L128" s="209"/>
      <c r="M128" s="210"/>
      <c r="N128" s="211"/>
      <c r="O128" s="211"/>
      <c r="P128" s="212">
        <f>SUM(P129:P142)</f>
        <v>0</v>
      </c>
      <c r="Q128" s="211"/>
      <c r="R128" s="212">
        <f>SUM(R129:R142)</f>
        <v>0</v>
      </c>
      <c r="S128" s="211"/>
      <c r="T128" s="213">
        <f>SUM(T129:T142)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82</v>
      </c>
      <c r="AT128" s="215" t="s">
        <v>73</v>
      </c>
      <c r="AU128" s="215" t="s">
        <v>82</v>
      </c>
      <c r="AY128" s="214" t="s">
        <v>148</v>
      </c>
      <c r="BK128" s="216">
        <f>SUM(BK129:BK142)</f>
        <v>0</v>
      </c>
    </row>
    <row r="129" s="2" customFormat="1" ht="24.15" customHeight="1">
      <c r="A129" s="39"/>
      <c r="B129" s="40"/>
      <c r="C129" s="219" t="s">
        <v>82</v>
      </c>
      <c r="D129" s="219" t="s">
        <v>151</v>
      </c>
      <c r="E129" s="220" t="s">
        <v>773</v>
      </c>
      <c r="F129" s="221" t="s">
        <v>774</v>
      </c>
      <c r="G129" s="222" t="s">
        <v>173</v>
      </c>
      <c r="H129" s="223">
        <v>6.2999999999999998</v>
      </c>
      <c r="I129" s="224"/>
      <c r="J129" s="225">
        <f>ROUND(I129*H129,2)</f>
        <v>0</v>
      </c>
      <c r="K129" s="221" t="s">
        <v>33</v>
      </c>
      <c r="L129" s="45"/>
      <c r="M129" s="226" t="s">
        <v>1</v>
      </c>
      <c r="N129" s="227" t="s">
        <v>39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155</v>
      </c>
      <c r="AT129" s="230" t="s">
        <v>151</v>
      </c>
      <c r="AU129" s="230" t="s">
        <v>84</v>
      </c>
      <c r="AY129" s="18" t="s">
        <v>148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82</v>
      </c>
      <c r="BK129" s="231">
        <f>ROUND(I129*H129,2)</f>
        <v>0</v>
      </c>
      <c r="BL129" s="18" t="s">
        <v>155</v>
      </c>
      <c r="BM129" s="230" t="s">
        <v>84</v>
      </c>
    </row>
    <row r="130" s="2" customFormat="1" ht="33" customHeight="1">
      <c r="A130" s="39"/>
      <c r="B130" s="40"/>
      <c r="C130" s="219" t="s">
        <v>84</v>
      </c>
      <c r="D130" s="219" t="s">
        <v>151</v>
      </c>
      <c r="E130" s="220" t="s">
        <v>777</v>
      </c>
      <c r="F130" s="221" t="s">
        <v>778</v>
      </c>
      <c r="G130" s="222" t="s">
        <v>173</v>
      </c>
      <c r="H130" s="223">
        <v>6.2999999999999998</v>
      </c>
      <c r="I130" s="224"/>
      <c r="J130" s="225">
        <f>ROUND(I130*H130,2)</f>
        <v>0</v>
      </c>
      <c r="K130" s="221" t="s">
        <v>33</v>
      </c>
      <c r="L130" s="45"/>
      <c r="M130" s="226" t="s">
        <v>1</v>
      </c>
      <c r="N130" s="227" t="s">
        <v>39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155</v>
      </c>
      <c r="AT130" s="230" t="s">
        <v>151</v>
      </c>
      <c r="AU130" s="230" t="s">
        <v>84</v>
      </c>
      <c r="AY130" s="18" t="s">
        <v>148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82</v>
      </c>
      <c r="BK130" s="231">
        <f>ROUND(I130*H130,2)</f>
        <v>0</v>
      </c>
      <c r="BL130" s="18" t="s">
        <v>155</v>
      </c>
      <c r="BM130" s="230" t="s">
        <v>155</v>
      </c>
    </row>
    <row r="131" s="2" customFormat="1" ht="24.15" customHeight="1">
      <c r="A131" s="39"/>
      <c r="B131" s="40"/>
      <c r="C131" s="219" t="s">
        <v>149</v>
      </c>
      <c r="D131" s="219" t="s">
        <v>151</v>
      </c>
      <c r="E131" s="220" t="s">
        <v>780</v>
      </c>
      <c r="F131" s="221" t="s">
        <v>781</v>
      </c>
      <c r="G131" s="222" t="s">
        <v>173</v>
      </c>
      <c r="H131" s="223">
        <v>6.2999999999999998</v>
      </c>
      <c r="I131" s="224"/>
      <c r="J131" s="225">
        <f>ROUND(I131*H131,2)</f>
        <v>0</v>
      </c>
      <c r="K131" s="221" t="s">
        <v>33</v>
      </c>
      <c r="L131" s="45"/>
      <c r="M131" s="226" t="s">
        <v>1</v>
      </c>
      <c r="N131" s="227" t="s">
        <v>39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155</v>
      </c>
      <c r="AT131" s="230" t="s">
        <v>151</v>
      </c>
      <c r="AU131" s="230" t="s">
        <v>84</v>
      </c>
      <c r="AY131" s="18" t="s">
        <v>148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82</v>
      </c>
      <c r="BK131" s="231">
        <f>ROUND(I131*H131,2)</f>
        <v>0</v>
      </c>
      <c r="BL131" s="18" t="s">
        <v>155</v>
      </c>
      <c r="BM131" s="230" t="s">
        <v>169</v>
      </c>
    </row>
    <row r="132" s="2" customFormat="1" ht="24.15" customHeight="1">
      <c r="A132" s="39"/>
      <c r="B132" s="40"/>
      <c r="C132" s="219" t="s">
        <v>155</v>
      </c>
      <c r="D132" s="219" t="s">
        <v>151</v>
      </c>
      <c r="E132" s="220" t="s">
        <v>784</v>
      </c>
      <c r="F132" s="221" t="s">
        <v>785</v>
      </c>
      <c r="G132" s="222" t="s">
        <v>173</v>
      </c>
      <c r="H132" s="223">
        <v>88.200000000000003</v>
      </c>
      <c r="I132" s="224"/>
      <c r="J132" s="225">
        <f>ROUND(I132*H132,2)</f>
        <v>0</v>
      </c>
      <c r="K132" s="221" t="s">
        <v>33</v>
      </c>
      <c r="L132" s="45"/>
      <c r="M132" s="226" t="s">
        <v>1</v>
      </c>
      <c r="N132" s="227" t="s">
        <v>39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155</v>
      </c>
      <c r="AT132" s="230" t="s">
        <v>151</v>
      </c>
      <c r="AU132" s="230" t="s">
        <v>84</v>
      </c>
      <c r="AY132" s="18" t="s">
        <v>148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82</v>
      </c>
      <c r="BK132" s="231">
        <f>ROUND(I132*H132,2)</f>
        <v>0</v>
      </c>
      <c r="BL132" s="18" t="s">
        <v>155</v>
      </c>
      <c r="BM132" s="230" t="s">
        <v>174</v>
      </c>
    </row>
    <row r="133" s="14" customFormat="1">
      <c r="A133" s="14"/>
      <c r="B133" s="243"/>
      <c r="C133" s="244"/>
      <c r="D133" s="234" t="s">
        <v>156</v>
      </c>
      <c r="E133" s="245" t="s">
        <v>1</v>
      </c>
      <c r="F133" s="246" t="s">
        <v>1613</v>
      </c>
      <c r="G133" s="244"/>
      <c r="H133" s="247">
        <v>88.200000000000003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156</v>
      </c>
      <c r="AU133" s="253" t="s">
        <v>84</v>
      </c>
      <c r="AV133" s="14" t="s">
        <v>84</v>
      </c>
      <c r="AW133" s="14" t="s">
        <v>30</v>
      </c>
      <c r="AX133" s="14" t="s">
        <v>74</v>
      </c>
      <c r="AY133" s="253" t="s">
        <v>148</v>
      </c>
    </row>
    <row r="134" s="15" customFormat="1">
      <c r="A134" s="15"/>
      <c r="B134" s="254"/>
      <c r="C134" s="255"/>
      <c r="D134" s="234" t="s">
        <v>156</v>
      </c>
      <c r="E134" s="256" t="s">
        <v>1</v>
      </c>
      <c r="F134" s="257" t="s">
        <v>162</v>
      </c>
      <c r="G134" s="255"/>
      <c r="H134" s="258">
        <v>88.200000000000003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4" t="s">
        <v>156</v>
      </c>
      <c r="AU134" s="264" t="s">
        <v>84</v>
      </c>
      <c r="AV134" s="15" t="s">
        <v>155</v>
      </c>
      <c r="AW134" s="15" t="s">
        <v>30</v>
      </c>
      <c r="AX134" s="15" t="s">
        <v>82</v>
      </c>
      <c r="AY134" s="264" t="s">
        <v>148</v>
      </c>
    </row>
    <row r="135" s="2" customFormat="1" ht="33" customHeight="1">
      <c r="A135" s="39"/>
      <c r="B135" s="40"/>
      <c r="C135" s="219" t="s">
        <v>182</v>
      </c>
      <c r="D135" s="219" t="s">
        <v>151</v>
      </c>
      <c r="E135" s="220" t="s">
        <v>788</v>
      </c>
      <c r="F135" s="221" t="s">
        <v>789</v>
      </c>
      <c r="G135" s="222" t="s">
        <v>173</v>
      </c>
      <c r="H135" s="223">
        <v>5.7450000000000001</v>
      </c>
      <c r="I135" s="224"/>
      <c r="J135" s="225">
        <f>ROUND(I135*H135,2)</f>
        <v>0</v>
      </c>
      <c r="K135" s="221" t="s">
        <v>33</v>
      </c>
      <c r="L135" s="45"/>
      <c r="M135" s="226" t="s">
        <v>1</v>
      </c>
      <c r="N135" s="227" t="s">
        <v>39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155</v>
      </c>
      <c r="AT135" s="230" t="s">
        <v>151</v>
      </c>
      <c r="AU135" s="230" t="s">
        <v>84</v>
      </c>
      <c r="AY135" s="18" t="s">
        <v>148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82</v>
      </c>
      <c r="BK135" s="231">
        <f>ROUND(I135*H135,2)</f>
        <v>0</v>
      </c>
      <c r="BL135" s="18" t="s">
        <v>155</v>
      </c>
      <c r="BM135" s="230" t="s">
        <v>186</v>
      </c>
    </row>
    <row r="136" s="14" customFormat="1">
      <c r="A136" s="14"/>
      <c r="B136" s="243"/>
      <c r="C136" s="244"/>
      <c r="D136" s="234" t="s">
        <v>156</v>
      </c>
      <c r="E136" s="245" t="s">
        <v>1</v>
      </c>
      <c r="F136" s="246" t="s">
        <v>1614</v>
      </c>
      <c r="G136" s="244"/>
      <c r="H136" s="247">
        <v>5.7450000000000001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156</v>
      </c>
      <c r="AU136" s="253" t="s">
        <v>84</v>
      </c>
      <c r="AV136" s="14" t="s">
        <v>84</v>
      </c>
      <c r="AW136" s="14" t="s">
        <v>30</v>
      </c>
      <c r="AX136" s="14" t="s">
        <v>74</v>
      </c>
      <c r="AY136" s="253" t="s">
        <v>148</v>
      </c>
    </row>
    <row r="137" s="15" customFormat="1">
      <c r="A137" s="15"/>
      <c r="B137" s="254"/>
      <c r="C137" s="255"/>
      <c r="D137" s="234" t="s">
        <v>156</v>
      </c>
      <c r="E137" s="256" t="s">
        <v>1</v>
      </c>
      <c r="F137" s="257" t="s">
        <v>162</v>
      </c>
      <c r="G137" s="255"/>
      <c r="H137" s="258">
        <v>5.7450000000000001</v>
      </c>
      <c r="I137" s="259"/>
      <c r="J137" s="255"/>
      <c r="K137" s="255"/>
      <c r="L137" s="260"/>
      <c r="M137" s="261"/>
      <c r="N137" s="262"/>
      <c r="O137" s="262"/>
      <c r="P137" s="262"/>
      <c r="Q137" s="262"/>
      <c r="R137" s="262"/>
      <c r="S137" s="262"/>
      <c r="T137" s="26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4" t="s">
        <v>156</v>
      </c>
      <c r="AU137" s="264" t="s">
        <v>84</v>
      </c>
      <c r="AV137" s="15" t="s">
        <v>155</v>
      </c>
      <c r="AW137" s="15" t="s">
        <v>30</v>
      </c>
      <c r="AX137" s="15" t="s">
        <v>82</v>
      </c>
      <c r="AY137" s="264" t="s">
        <v>148</v>
      </c>
    </row>
    <row r="138" s="2" customFormat="1" ht="33" customHeight="1">
      <c r="A138" s="39"/>
      <c r="B138" s="40"/>
      <c r="C138" s="219" t="s">
        <v>169</v>
      </c>
      <c r="D138" s="219" t="s">
        <v>151</v>
      </c>
      <c r="E138" s="220" t="s">
        <v>788</v>
      </c>
      <c r="F138" s="221" t="s">
        <v>789</v>
      </c>
      <c r="G138" s="222" t="s">
        <v>173</v>
      </c>
      <c r="H138" s="223">
        <v>0.442</v>
      </c>
      <c r="I138" s="224"/>
      <c r="J138" s="225">
        <f>ROUND(I138*H138,2)</f>
        <v>0</v>
      </c>
      <c r="K138" s="221" t="s">
        <v>33</v>
      </c>
      <c r="L138" s="45"/>
      <c r="M138" s="226" t="s">
        <v>1</v>
      </c>
      <c r="N138" s="227" t="s">
        <v>39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155</v>
      </c>
      <c r="AT138" s="230" t="s">
        <v>151</v>
      </c>
      <c r="AU138" s="230" t="s">
        <v>84</v>
      </c>
      <c r="AY138" s="18" t="s">
        <v>148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82</v>
      </c>
      <c r="BK138" s="231">
        <f>ROUND(I138*H138,2)</f>
        <v>0</v>
      </c>
      <c r="BL138" s="18" t="s">
        <v>155</v>
      </c>
      <c r="BM138" s="230" t="s">
        <v>1615</v>
      </c>
    </row>
    <row r="139" s="14" customFormat="1">
      <c r="A139" s="14"/>
      <c r="B139" s="243"/>
      <c r="C139" s="244"/>
      <c r="D139" s="234" t="s">
        <v>156</v>
      </c>
      <c r="E139" s="245" t="s">
        <v>1</v>
      </c>
      <c r="F139" s="246" t="s">
        <v>1616</v>
      </c>
      <c r="G139" s="244"/>
      <c r="H139" s="247">
        <v>0.442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156</v>
      </c>
      <c r="AU139" s="253" t="s">
        <v>84</v>
      </c>
      <c r="AV139" s="14" t="s">
        <v>84</v>
      </c>
      <c r="AW139" s="14" t="s">
        <v>30</v>
      </c>
      <c r="AX139" s="14" t="s">
        <v>74</v>
      </c>
      <c r="AY139" s="253" t="s">
        <v>148</v>
      </c>
    </row>
    <row r="140" s="15" customFormat="1">
      <c r="A140" s="15"/>
      <c r="B140" s="254"/>
      <c r="C140" s="255"/>
      <c r="D140" s="234" t="s">
        <v>156</v>
      </c>
      <c r="E140" s="256" t="s">
        <v>1</v>
      </c>
      <c r="F140" s="257" t="s">
        <v>162</v>
      </c>
      <c r="G140" s="255"/>
      <c r="H140" s="258">
        <v>0.442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4" t="s">
        <v>156</v>
      </c>
      <c r="AU140" s="264" t="s">
        <v>84</v>
      </c>
      <c r="AV140" s="15" t="s">
        <v>155</v>
      </c>
      <c r="AW140" s="15" t="s">
        <v>30</v>
      </c>
      <c r="AX140" s="15" t="s">
        <v>82</v>
      </c>
      <c r="AY140" s="264" t="s">
        <v>148</v>
      </c>
    </row>
    <row r="141" s="2" customFormat="1" ht="33" customHeight="1">
      <c r="A141" s="39"/>
      <c r="B141" s="40"/>
      <c r="C141" s="219" t="s">
        <v>198</v>
      </c>
      <c r="D141" s="219" t="s">
        <v>151</v>
      </c>
      <c r="E141" s="220" t="s">
        <v>800</v>
      </c>
      <c r="F141" s="221" t="s">
        <v>801</v>
      </c>
      <c r="G141" s="222" t="s">
        <v>173</v>
      </c>
      <c r="H141" s="223">
        <v>0.092999999999999999</v>
      </c>
      <c r="I141" s="224"/>
      <c r="J141" s="225">
        <f>ROUND(I141*H141,2)</f>
        <v>0</v>
      </c>
      <c r="K141" s="221" t="s">
        <v>33</v>
      </c>
      <c r="L141" s="45"/>
      <c r="M141" s="226" t="s">
        <v>1</v>
      </c>
      <c r="N141" s="227" t="s">
        <v>39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155</v>
      </c>
      <c r="AT141" s="230" t="s">
        <v>151</v>
      </c>
      <c r="AU141" s="230" t="s">
        <v>84</v>
      </c>
      <c r="AY141" s="18" t="s">
        <v>148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82</v>
      </c>
      <c r="BK141" s="231">
        <f>ROUND(I141*H141,2)</f>
        <v>0</v>
      </c>
      <c r="BL141" s="18" t="s">
        <v>155</v>
      </c>
      <c r="BM141" s="230" t="s">
        <v>193</v>
      </c>
    </row>
    <row r="142" s="2" customFormat="1" ht="33" customHeight="1">
      <c r="A142" s="39"/>
      <c r="B142" s="40"/>
      <c r="C142" s="219" t="s">
        <v>174</v>
      </c>
      <c r="D142" s="219" t="s">
        <v>151</v>
      </c>
      <c r="E142" s="220" t="s">
        <v>800</v>
      </c>
      <c r="F142" s="221" t="s">
        <v>801</v>
      </c>
      <c r="G142" s="222" t="s">
        <v>173</v>
      </c>
      <c r="H142" s="223">
        <v>0.02</v>
      </c>
      <c r="I142" s="224"/>
      <c r="J142" s="225">
        <f>ROUND(I142*H142,2)</f>
        <v>0</v>
      </c>
      <c r="K142" s="221" t="s">
        <v>33</v>
      </c>
      <c r="L142" s="45"/>
      <c r="M142" s="226" t="s">
        <v>1</v>
      </c>
      <c r="N142" s="227" t="s">
        <v>39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155</v>
      </c>
      <c r="AT142" s="230" t="s">
        <v>151</v>
      </c>
      <c r="AU142" s="230" t="s">
        <v>84</v>
      </c>
      <c r="AY142" s="18" t="s">
        <v>148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82</v>
      </c>
      <c r="BK142" s="231">
        <f>ROUND(I142*H142,2)</f>
        <v>0</v>
      </c>
      <c r="BL142" s="18" t="s">
        <v>155</v>
      </c>
      <c r="BM142" s="230" t="s">
        <v>1617</v>
      </c>
    </row>
    <row r="143" s="12" customFormat="1" ht="25.92" customHeight="1">
      <c r="A143" s="12"/>
      <c r="B143" s="203"/>
      <c r="C143" s="204"/>
      <c r="D143" s="205" t="s">
        <v>73</v>
      </c>
      <c r="E143" s="206" t="s">
        <v>808</v>
      </c>
      <c r="F143" s="206" t="s">
        <v>809</v>
      </c>
      <c r="G143" s="204"/>
      <c r="H143" s="204"/>
      <c r="I143" s="207"/>
      <c r="J143" s="208">
        <f>BK143</f>
        <v>0</v>
      </c>
      <c r="K143" s="204"/>
      <c r="L143" s="209"/>
      <c r="M143" s="210"/>
      <c r="N143" s="211"/>
      <c r="O143" s="211"/>
      <c r="P143" s="212">
        <f>P144+P146+P171+P203+P227+P231+P234</f>
        <v>0</v>
      </c>
      <c r="Q143" s="211"/>
      <c r="R143" s="212">
        <f>R144+R146+R171+R203+R227+R231+R234</f>
        <v>1.9275978344000002</v>
      </c>
      <c r="S143" s="211"/>
      <c r="T143" s="213">
        <f>T144+T146+T171+T203+T227+T231+T234</f>
        <v>4.6569199999999995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84</v>
      </c>
      <c r="AT143" s="215" t="s">
        <v>73</v>
      </c>
      <c r="AU143" s="215" t="s">
        <v>74</v>
      </c>
      <c r="AY143" s="214" t="s">
        <v>148</v>
      </c>
      <c r="BK143" s="216">
        <f>BK144+BK146+BK171+BK203+BK227+BK231+BK234</f>
        <v>0</v>
      </c>
    </row>
    <row r="144" s="12" customFormat="1" ht="22.8" customHeight="1">
      <c r="A144" s="12"/>
      <c r="B144" s="203"/>
      <c r="C144" s="204"/>
      <c r="D144" s="205" t="s">
        <v>73</v>
      </c>
      <c r="E144" s="217" t="s">
        <v>1618</v>
      </c>
      <c r="F144" s="217" t="s">
        <v>1619</v>
      </c>
      <c r="G144" s="204"/>
      <c r="H144" s="204"/>
      <c r="I144" s="207"/>
      <c r="J144" s="218">
        <f>BK144</f>
        <v>0</v>
      </c>
      <c r="K144" s="204"/>
      <c r="L144" s="209"/>
      <c r="M144" s="210"/>
      <c r="N144" s="211"/>
      <c r="O144" s="211"/>
      <c r="P144" s="212">
        <f>P145</f>
        <v>0</v>
      </c>
      <c r="Q144" s="211"/>
      <c r="R144" s="212">
        <f>R145</f>
        <v>0</v>
      </c>
      <c r="S144" s="211"/>
      <c r="T144" s="213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4" t="s">
        <v>82</v>
      </c>
      <c r="AT144" s="215" t="s">
        <v>73</v>
      </c>
      <c r="AU144" s="215" t="s">
        <v>82</v>
      </c>
      <c r="AY144" s="214" t="s">
        <v>148</v>
      </c>
      <c r="BK144" s="216">
        <f>BK145</f>
        <v>0</v>
      </c>
    </row>
    <row r="145" s="2" customFormat="1" ht="33" customHeight="1">
      <c r="A145" s="39"/>
      <c r="B145" s="40"/>
      <c r="C145" s="219" t="s">
        <v>202</v>
      </c>
      <c r="D145" s="219" t="s">
        <v>151</v>
      </c>
      <c r="E145" s="220" t="s">
        <v>1620</v>
      </c>
      <c r="F145" s="221" t="s">
        <v>1621</v>
      </c>
      <c r="G145" s="222" t="s">
        <v>1004</v>
      </c>
      <c r="H145" s="223">
        <v>1</v>
      </c>
      <c r="I145" s="224"/>
      <c r="J145" s="225">
        <f>ROUND(I145*H145,2)</f>
        <v>0</v>
      </c>
      <c r="K145" s="221" t="s">
        <v>1</v>
      </c>
      <c r="L145" s="45"/>
      <c r="M145" s="226" t="s">
        <v>1</v>
      </c>
      <c r="N145" s="227" t="s">
        <v>39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155</v>
      </c>
      <c r="AT145" s="230" t="s">
        <v>151</v>
      </c>
      <c r="AU145" s="230" t="s">
        <v>84</v>
      </c>
      <c r="AY145" s="18" t="s">
        <v>148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82</v>
      </c>
      <c r="BK145" s="231">
        <f>ROUND(I145*H145,2)</f>
        <v>0</v>
      </c>
      <c r="BL145" s="18" t="s">
        <v>155</v>
      </c>
      <c r="BM145" s="230" t="s">
        <v>207</v>
      </c>
    </row>
    <row r="146" s="12" customFormat="1" ht="22.8" customHeight="1">
      <c r="A146" s="12"/>
      <c r="B146" s="203"/>
      <c r="C146" s="204"/>
      <c r="D146" s="205" t="s">
        <v>73</v>
      </c>
      <c r="E146" s="217" t="s">
        <v>1622</v>
      </c>
      <c r="F146" s="217" t="s">
        <v>1623</v>
      </c>
      <c r="G146" s="204"/>
      <c r="H146" s="204"/>
      <c r="I146" s="207"/>
      <c r="J146" s="218">
        <f>BK146</f>
        <v>0</v>
      </c>
      <c r="K146" s="204"/>
      <c r="L146" s="209"/>
      <c r="M146" s="210"/>
      <c r="N146" s="211"/>
      <c r="O146" s="211"/>
      <c r="P146" s="212">
        <f>SUM(P147:P170)</f>
        <v>0</v>
      </c>
      <c r="Q146" s="211"/>
      <c r="R146" s="212">
        <f>SUM(R147:R170)</f>
        <v>0.32163787999999999</v>
      </c>
      <c r="S146" s="211"/>
      <c r="T146" s="213">
        <f>SUM(T147:T170)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4" t="s">
        <v>84</v>
      </c>
      <c r="AT146" s="215" t="s">
        <v>73</v>
      </c>
      <c r="AU146" s="215" t="s">
        <v>82</v>
      </c>
      <c r="AY146" s="214" t="s">
        <v>148</v>
      </c>
      <c r="BK146" s="216">
        <f>SUM(BK147:BK170)</f>
        <v>0</v>
      </c>
    </row>
    <row r="147" s="2" customFormat="1" ht="16.5" customHeight="1">
      <c r="A147" s="39"/>
      <c r="B147" s="40"/>
      <c r="C147" s="219" t="s">
        <v>186</v>
      </c>
      <c r="D147" s="219" t="s">
        <v>151</v>
      </c>
      <c r="E147" s="220" t="s">
        <v>1624</v>
      </c>
      <c r="F147" s="221" t="s">
        <v>1625</v>
      </c>
      <c r="G147" s="222" t="s">
        <v>165</v>
      </c>
      <c r="H147" s="223">
        <v>5</v>
      </c>
      <c r="I147" s="224"/>
      <c r="J147" s="225">
        <f>ROUND(I147*H147,2)</f>
        <v>0</v>
      </c>
      <c r="K147" s="221" t="s">
        <v>33</v>
      </c>
      <c r="L147" s="45"/>
      <c r="M147" s="226" t="s">
        <v>1</v>
      </c>
      <c r="N147" s="227" t="s">
        <v>39</v>
      </c>
      <c r="O147" s="92"/>
      <c r="P147" s="228">
        <f>O147*H147</f>
        <v>0</v>
      </c>
      <c r="Q147" s="228">
        <v>0.0012906</v>
      </c>
      <c r="R147" s="228">
        <f>Q147*H147</f>
        <v>0.0064530000000000004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218</v>
      </c>
      <c r="AT147" s="230" t="s">
        <v>151</v>
      </c>
      <c r="AU147" s="230" t="s">
        <v>84</v>
      </c>
      <c r="AY147" s="18" t="s">
        <v>148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82</v>
      </c>
      <c r="BK147" s="231">
        <f>ROUND(I147*H147,2)</f>
        <v>0</v>
      </c>
      <c r="BL147" s="18" t="s">
        <v>218</v>
      </c>
      <c r="BM147" s="230" t="s">
        <v>218</v>
      </c>
    </row>
    <row r="148" s="2" customFormat="1" ht="16.5" customHeight="1">
      <c r="A148" s="39"/>
      <c r="B148" s="40"/>
      <c r="C148" s="219" t="s">
        <v>214</v>
      </c>
      <c r="D148" s="219" t="s">
        <v>151</v>
      </c>
      <c r="E148" s="220" t="s">
        <v>1626</v>
      </c>
      <c r="F148" s="221" t="s">
        <v>1627</v>
      </c>
      <c r="G148" s="222" t="s">
        <v>295</v>
      </c>
      <c r="H148" s="223">
        <v>22</v>
      </c>
      <c r="I148" s="224"/>
      <c r="J148" s="225">
        <f>ROUND(I148*H148,2)</f>
        <v>0</v>
      </c>
      <c r="K148" s="221" t="s">
        <v>33</v>
      </c>
      <c r="L148" s="45"/>
      <c r="M148" s="226" t="s">
        <v>1</v>
      </c>
      <c r="N148" s="227" t="s">
        <v>39</v>
      </c>
      <c r="O148" s="92"/>
      <c r="P148" s="228">
        <f>O148*H148</f>
        <v>0</v>
      </c>
      <c r="Q148" s="228">
        <v>0.00058679999999999995</v>
      </c>
      <c r="R148" s="228">
        <f>Q148*H148</f>
        <v>0.012909599999999999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218</v>
      </c>
      <c r="AT148" s="230" t="s">
        <v>151</v>
      </c>
      <c r="AU148" s="230" t="s">
        <v>84</v>
      </c>
      <c r="AY148" s="18" t="s">
        <v>148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82</v>
      </c>
      <c r="BK148" s="231">
        <f>ROUND(I148*H148,2)</f>
        <v>0</v>
      </c>
      <c r="BL148" s="18" t="s">
        <v>218</v>
      </c>
      <c r="BM148" s="230" t="s">
        <v>224</v>
      </c>
    </row>
    <row r="149" s="2" customFormat="1" ht="16.5" customHeight="1">
      <c r="A149" s="39"/>
      <c r="B149" s="40"/>
      <c r="C149" s="219" t="s">
        <v>193</v>
      </c>
      <c r="D149" s="219" t="s">
        <v>151</v>
      </c>
      <c r="E149" s="220" t="s">
        <v>1628</v>
      </c>
      <c r="F149" s="221" t="s">
        <v>1629</v>
      </c>
      <c r="G149" s="222" t="s">
        <v>295</v>
      </c>
      <c r="H149" s="223">
        <v>18</v>
      </c>
      <c r="I149" s="224"/>
      <c r="J149" s="225">
        <f>ROUND(I149*H149,2)</f>
        <v>0</v>
      </c>
      <c r="K149" s="221" t="s">
        <v>33</v>
      </c>
      <c r="L149" s="45"/>
      <c r="M149" s="226" t="s">
        <v>1</v>
      </c>
      <c r="N149" s="227" t="s">
        <v>39</v>
      </c>
      <c r="O149" s="92"/>
      <c r="P149" s="228">
        <f>O149*H149</f>
        <v>0</v>
      </c>
      <c r="Q149" s="228">
        <v>0.0020098999999999998</v>
      </c>
      <c r="R149" s="228">
        <f>Q149*H149</f>
        <v>0.036178199999999994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218</v>
      </c>
      <c r="AT149" s="230" t="s">
        <v>151</v>
      </c>
      <c r="AU149" s="230" t="s">
        <v>84</v>
      </c>
      <c r="AY149" s="18" t="s">
        <v>148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82</v>
      </c>
      <c r="BK149" s="231">
        <f>ROUND(I149*H149,2)</f>
        <v>0</v>
      </c>
      <c r="BL149" s="18" t="s">
        <v>218</v>
      </c>
      <c r="BM149" s="230" t="s">
        <v>230</v>
      </c>
    </row>
    <row r="150" s="2" customFormat="1" ht="16.5" customHeight="1">
      <c r="A150" s="39"/>
      <c r="B150" s="40"/>
      <c r="C150" s="219" t="s">
        <v>221</v>
      </c>
      <c r="D150" s="219" t="s">
        <v>151</v>
      </c>
      <c r="E150" s="220" t="s">
        <v>1630</v>
      </c>
      <c r="F150" s="221" t="s">
        <v>1631</v>
      </c>
      <c r="G150" s="222" t="s">
        <v>295</v>
      </c>
      <c r="H150" s="223">
        <v>36</v>
      </c>
      <c r="I150" s="224"/>
      <c r="J150" s="225">
        <f>ROUND(I150*H150,2)</f>
        <v>0</v>
      </c>
      <c r="K150" s="221" t="s">
        <v>33</v>
      </c>
      <c r="L150" s="45"/>
      <c r="M150" s="226" t="s">
        <v>1</v>
      </c>
      <c r="N150" s="227" t="s">
        <v>39</v>
      </c>
      <c r="O150" s="92"/>
      <c r="P150" s="228">
        <f>O150*H150</f>
        <v>0</v>
      </c>
      <c r="Q150" s="228">
        <v>0.001451</v>
      </c>
      <c r="R150" s="228">
        <f>Q150*H150</f>
        <v>0.052236000000000005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218</v>
      </c>
      <c r="AT150" s="230" t="s">
        <v>151</v>
      </c>
      <c r="AU150" s="230" t="s">
        <v>84</v>
      </c>
      <c r="AY150" s="18" t="s">
        <v>148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82</v>
      </c>
      <c r="BK150" s="231">
        <f>ROUND(I150*H150,2)</f>
        <v>0</v>
      </c>
      <c r="BL150" s="18" t="s">
        <v>218</v>
      </c>
      <c r="BM150" s="230" t="s">
        <v>234</v>
      </c>
    </row>
    <row r="151" s="2" customFormat="1" ht="16.5" customHeight="1">
      <c r="A151" s="39"/>
      <c r="B151" s="40"/>
      <c r="C151" s="219" t="s">
        <v>207</v>
      </c>
      <c r="D151" s="219" t="s">
        <v>151</v>
      </c>
      <c r="E151" s="220" t="s">
        <v>1632</v>
      </c>
      <c r="F151" s="221" t="s">
        <v>1633</v>
      </c>
      <c r="G151" s="222" t="s">
        <v>295</v>
      </c>
      <c r="H151" s="223">
        <v>4</v>
      </c>
      <c r="I151" s="224"/>
      <c r="J151" s="225">
        <f>ROUND(I151*H151,2)</f>
        <v>0</v>
      </c>
      <c r="K151" s="221" t="s">
        <v>33</v>
      </c>
      <c r="L151" s="45"/>
      <c r="M151" s="226" t="s">
        <v>1</v>
      </c>
      <c r="N151" s="227" t="s">
        <v>39</v>
      </c>
      <c r="O151" s="92"/>
      <c r="P151" s="228">
        <f>O151*H151</f>
        <v>0</v>
      </c>
      <c r="Q151" s="228">
        <v>0.00041189999999999998</v>
      </c>
      <c r="R151" s="228">
        <f>Q151*H151</f>
        <v>0.0016475999999999999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218</v>
      </c>
      <c r="AT151" s="230" t="s">
        <v>151</v>
      </c>
      <c r="AU151" s="230" t="s">
        <v>84</v>
      </c>
      <c r="AY151" s="18" t="s">
        <v>148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82</v>
      </c>
      <c r="BK151" s="231">
        <f>ROUND(I151*H151,2)</f>
        <v>0</v>
      </c>
      <c r="BL151" s="18" t="s">
        <v>218</v>
      </c>
      <c r="BM151" s="230" t="s">
        <v>240</v>
      </c>
    </row>
    <row r="152" s="2" customFormat="1" ht="16.5" customHeight="1">
      <c r="A152" s="39"/>
      <c r="B152" s="40"/>
      <c r="C152" s="219" t="s">
        <v>8</v>
      </c>
      <c r="D152" s="219" t="s">
        <v>151</v>
      </c>
      <c r="E152" s="220" t="s">
        <v>1634</v>
      </c>
      <c r="F152" s="221" t="s">
        <v>1635</v>
      </c>
      <c r="G152" s="222" t="s">
        <v>295</v>
      </c>
      <c r="H152" s="223">
        <v>46</v>
      </c>
      <c r="I152" s="224"/>
      <c r="J152" s="225">
        <f>ROUND(I152*H152,2)</f>
        <v>0</v>
      </c>
      <c r="K152" s="221" t="s">
        <v>33</v>
      </c>
      <c r="L152" s="45"/>
      <c r="M152" s="226" t="s">
        <v>1</v>
      </c>
      <c r="N152" s="227" t="s">
        <v>39</v>
      </c>
      <c r="O152" s="92"/>
      <c r="P152" s="228">
        <f>O152*H152</f>
        <v>0</v>
      </c>
      <c r="Q152" s="228">
        <v>0.00047649999999999998</v>
      </c>
      <c r="R152" s="228">
        <f>Q152*H152</f>
        <v>0.021918999999999998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218</v>
      </c>
      <c r="AT152" s="230" t="s">
        <v>151</v>
      </c>
      <c r="AU152" s="230" t="s">
        <v>84</v>
      </c>
      <c r="AY152" s="18" t="s">
        <v>148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82</v>
      </c>
      <c r="BK152" s="231">
        <f>ROUND(I152*H152,2)</f>
        <v>0</v>
      </c>
      <c r="BL152" s="18" t="s">
        <v>218</v>
      </c>
      <c r="BM152" s="230" t="s">
        <v>254</v>
      </c>
    </row>
    <row r="153" s="2" customFormat="1" ht="16.5" customHeight="1">
      <c r="A153" s="39"/>
      <c r="B153" s="40"/>
      <c r="C153" s="219" t="s">
        <v>218</v>
      </c>
      <c r="D153" s="219" t="s">
        <v>151</v>
      </c>
      <c r="E153" s="220" t="s">
        <v>1636</v>
      </c>
      <c r="F153" s="221" t="s">
        <v>1637</v>
      </c>
      <c r="G153" s="222" t="s">
        <v>295</v>
      </c>
      <c r="H153" s="223">
        <v>6</v>
      </c>
      <c r="I153" s="224"/>
      <c r="J153" s="225">
        <f>ROUND(I153*H153,2)</f>
        <v>0</v>
      </c>
      <c r="K153" s="221" t="s">
        <v>33</v>
      </c>
      <c r="L153" s="45"/>
      <c r="M153" s="226" t="s">
        <v>1</v>
      </c>
      <c r="N153" s="227" t="s">
        <v>39</v>
      </c>
      <c r="O153" s="92"/>
      <c r="P153" s="228">
        <f>O153*H153</f>
        <v>0</v>
      </c>
      <c r="Q153" s="228">
        <v>0.0007092</v>
      </c>
      <c r="R153" s="228">
        <f>Q153*H153</f>
        <v>0.0042551999999999998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218</v>
      </c>
      <c r="AT153" s="230" t="s">
        <v>151</v>
      </c>
      <c r="AU153" s="230" t="s">
        <v>84</v>
      </c>
      <c r="AY153" s="18" t="s">
        <v>148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82</v>
      </c>
      <c r="BK153" s="231">
        <f>ROUND(I153*H153,2)</f>
        <v>0</v>
      </c>
      <c r="BL153" s="18" t="s">
        <v>218</v>
      </c>
      <c r="BM153" s="230" t="s">
        <v>264</v>
      </c>
    </row>
    <row r="154" s="2" customFormat="1" ht="16.5" customHeight="1">
      <c r="A154" s="39"/>
      <c r="B154" s="40"/>
      <c r="C154" s="219" t="s">
        <v>251</v>
      </c>
      <c r="D154" s="219" t="s">
        <v>151</v>
      </c>
      <c r="E154" s="220" t="s">
        <v>1638</v>
      </c>
      <c r="F154" s="221" t="s">
        <v>1639</v>
      </c>
      <c r="G154" s="222" t="s">
        <v>295</v>
      </c>
      <c r="H154" s="223">
        <v>28</v>
      </c>
      <c r="I154" s="224"/>
      <c r="J154" s="225">
        <f>ROUND(I154*H154,2)</f>
        <v>0</v>
      </c>
      <c r="K154" s="221" t="s">
        <v>33</v>
      </c>
      <c r="L154" s="45"/>
      <c r="M154" s="226" t="s">
        <v>1</v>
      </c>
      <c r="N154" s="227" t="s">
        <v>39</v>
      </c>
      <c r="O154" s="92"/>
      <c r="P154" s="228">
        <f>O154*H154</f>
        <v>0</v>
      </c>
      <c r="Q154" s="228">
        <v>0.0022361999999999998</v>
      </c>
      <c r="R154" s="228">
        <f>Q154*H154</f>
        <v>0.062613599999999991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218</v>
      </c>
      <c r="AT154" s="230" t="s">
        <v>151</v>
      </c>
      <c r="AU154" s="230" t="s">
        <v>84</v>
      </c>
      <c r="AY154" s="18" t="s">
        <v>148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82</v>
      </c>
      <c r="BK154" s="231">
        <f>ROUND(I154*H154,2)</f>
        <v>0</v>
      </c>
      <c r="BL154" s="18" t="s">
        <v>218</v>
      </c>
      <c r="BM154" s="230" t="s">
        <v>270</v>
      </c>
    </row>
    <row r="155" s="2" customFormat="1" ht="16.5" customHeight="1">
      <c r="A155" s="39"/>
      <c r="B155" s="40"/>
      <c r="C155" s="219" t="s">
        <v>224</v>
      </c>
      <c r="D155" s="219" t="s">
        <v>151</v>
      </c>
      <c r="E155" s="220" t="s">
        <v>1640</v>
      </c>
      <c r="F155" s="221" t="s">
        <v>1641</v>
      </c>
      <c r="G155" s="222" t="s">
        <v>165</v>
      </c>
      <c r="H155" s="223">
        <v>30</v>
      </c>
      <c r="I155" s="224"/>
      <c r="J155" s="225">
        <f>ROUND(I155*H155,2)</f>
        <v>0</v>
      </c>
      <c r="K155" s="221" t="s">
        <v>33</v>
      </c>
      <c r="L155" s="45"/>
      <c r="M155" s="226" t="s">
        <v>1</v>
      </c>
      <c r="N155" s="227" t="s">
        <v>39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218</v>
      </c>
      <c r="AT155" s="230" t="s">
        <v>151</v>
      </c>
      <c r="AU155" s="230" t="s">
        <v>84</v>
      </c>
      <c r="AY155" s="18" t="s">
        <v>148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82</v>
      </c>
      <c r="BK155" s="231">
        <f>ROUND(I155*H155,2)</f>
        <v>0</v>
      </c>
      <c r="BL155" s="18" t="s">
        <v>218</v>
      </c>
      <c r="BM155" s="230" t="s">
        <v>280</v>
      </c>
    </row>
    <row r="156" s="2" customFormat="1" ht="16.5" customHeight="1">
      <c r="A156" s="39"/>
      <c r="B156" s="40"/>
      <c r="C156" s="219" t="s">
        <v>267</v>
      </c>
      <c r="D156" s="219" t="s">
        <v>151</v>
      </c>
      <c r="E156" s="220" t="s">
        <v>1642</v>
      </c>
      <c r="F156" s="221" t="s">
        <v>1643</v>
      </c>
      <c r="G156" s="222" t="s">
        <v>165</v>
      </c>
      <c r="H156" s="223">
        <v>7</v>
      </c>
      <c r="I156" s="224"/>
      <c r="J156" s="225">
        <f>ROUND(I156*H156,2)</f>
        <v>0</v>
      </c>
      <c r="K156" s="221" t="s">
        <v>33</v>
      </c>
      <c r="L156" s="45"/>
      <c r="M156" s="226" t="s">
        <v>1</v>
      </c>
      <c r="N156" s="227" t="s">
        <v>39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218</v>
      </c>
      <c r="AT156" s="230" t="s">
        <v>151</v>
      </c>
      <c r="AU156" s="230" t="s">
        <v>84</v>
      </c>
      <c r="AY156" s="18" t="s">
        <v>148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82</v>
      </c>
      <c r="BK156" s="231">
        <f>ROUND(I156*H156,2)</f>
        <v>0</v>
      </c>
      <c r="BL156" s="18" t="s">
        <v>218</v>
      </c>
      <c r="BM156" s="230" t="s">
        <v>289</v>
      </c>
    </row>
    <row r="157" s="2" customFormat="1" ht="21.75" customHeight="1">
      <c r="A157" s="39"/>
      <c r="B157" s="40"/>
      <c r="C157" s="219" t="s">
        <v>230</v>
      </c>
      <c r="D157" s="219" t="s">
        <v>151</v>
      </c>
      <c r="E157" s="220" t="s">
        <v>1644</v>
      </c>
      <c r="F157" s="221" t="s">
        <v>1645</v>
      </c>
      <c r="G157" s="222" t="s">
        <v>165</v>
      </c>
      <c r="H157" s="223">
        <v>20</v>
      </c>
      <c r="I157" s="224"/>
      <c r="J157" s="225">
        <f>ROUND(I157*H157,2)</f>
        <v>0</v>
      </c>
      <c r="K157" s="221" t="s">
        <v>33</v>
      </c>
      <c r="L157" s="45"/>
      <c r="M157" s="226" t="s">
        <v>1</v>
      </c>
      <c r="N157" s="227" t="s">
        <v>39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218</v>
      </c>
      <c r="AT157" s="230" t="s">
        <v>151</v>
      </c>
      <c r="AU157" s="230" t="s">
        <v>84</v>
      </c>
      <c r="AY157" s="18" t="s">
        <v>148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82</v>
      </c>
      <c r="BK157" s="231">
        <f>ROUND(I157*H157,2)</f>
        <v>0</v>
      </c>
      <c r="BL157" s="18" t="s">
        <v>218</v>
      </c>
      <c r="BM157" s="230" t="s">
        <v>296</v>
      </c>
    </row>
    <row r="158" s="2" customFormat="1" ht="24.15" customHeight="1">
      <c r="A158" s="39"/>
      <c r="B158" s="40"/>
      <c r="C158" s="219" t="s">
        <v>7</v>
      </c>
      <c r="D158" s="219" t="s">
        <v>151</v>
      </c>
      <c r="E158" s="220" t="s">
        <v>1646</v>
      </c>
      <c r="F158" s="221" t="s">
        <v>1647</v>
      </c>
      <c r="G158" s="222" t="s">
        <v>165</v>
      </c>
      <c r="H158" s="223">
        <v>5</v>
      </c>
      <c r="I158" s="224"/>
      <c r="J158" s="225">
        <f>ROUND(I158*H158,2)</f>
        <v>0</v>
      </c>
      <c r="K158" s="221" t="s">
        <v>33</v>
      </c>
      <c r="L158" s="45"/>
      <c r="M158" s="226" t="s">
        <v>1</v>
      </c>
      <c r="N158" s="227" t="s">
        <v>39</v>
      </c>
      <c r="O158" s="92"/>
      <c r="P158" s="228">
        <f>O158*H158</f>
        <v>0</v>
      </c>
      <c r="Q158" s="228">
        <v>0.0049515000000000002</v>
      </c>
      <c r="R158" s="228">
        <f>Q158*H158</f>
        <v>0.024757500000000002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218</v>
      </c>
      <c r="AT158" s="230" t="s">
        <v>151</v>
      </c>
      <c r="AU158" s="230" t="s">
        <v>84</v>
      </c>
      <c r="AY158" s="18" t="s">
        <v>148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82</v>
      </c>
      <c r="BK158" s="231">
        <f>ROUND(I158*H158,2)</f>
        <v>0</v>
      </c>
      <c r="BL158" s="18" t="s">
        <v>218</v>
      </c>
      <c r="BM158" s="230" t="s">
        <v>304</v>
      </c>
    </row>
    <row r="159" s="2" customFormat="1" ht="21.75" customHeight="1">
      <c r="A159" s="39"/>
      <c r="B159" s="40"/>
      <c r="C159" s="219" t="s">
        <v>234</v>
      </c>
      <c r="D159" s="219" t="s">
        <v>151</v>
      </c>
      <c r="E159" s="220" t="s">
        <v>1648</v>
      </c>
      <c r="F159" s="221" t="s">
        <v>1649</v>
      </c>
      <c r="G159" s="222" t="s">
        <v>165</v>
      </c>
      <c r="H159" s="223">
        <v>2</v>
      </c>
      <c r="I159" s="224"/>
      <c r="J159" s="225">
        <f>ROUND(I159*H159,2)</f>
        <v>0</v>
      </c>
      <c r="K159" s="221" t="s">
        <v>33</v>
      </c>
      <c r="L159" s="45"/>
      <c r="M159" s="226" t="s">
        <v>1</v>
      </c>
      <c r="N159" s="227" t="s">
        <v>39</v>
      </c>
      <c r="O159" s="92"/>
      <c r="P159" s="228">
        <f>O159*H159</f>
        <v>0</v>
      </c>
      <c r="Q159" s="228">
        <v>9.1249999999999995E-05</v>
      </c>
      <c r="R159" s="228">
        <f>Q159*H159</f>
        <v>0.00018249999999999999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218</v>
      </c>
      <c r="AT159" s="230" t="s">
        <v>151</v>
      </c>
      <c r="AU159" s="230" t="s">
        <v>84</v>
      </c>
      <c r="AY159" s="18" t="s">
        <v>148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82</v>
      </c>
      <c r="BK159" s="231">
        <f>ROUND(I159*H159,2)</f>
        <v>0</v>
      </c>
      <c r="BL159" s="18" t="s">
        <v>218</v>
      </c>
      <c r="BM159" s="230" t="s">
        <v>314</v>
      </c>
    </row>
    <row r="160" s="2" customFormat="1" ht="21.75" customHeight="1">
      <c r="A160" s="39"/>
      <c r="B160" s="40"/>
      <c r="C160" s="219" t="s">
        <v>301</v>
      </c>
      <c r="D160" s="219" t="s">
        <v>151</v>
      </c>
      <c r="E160" s="220" t="s">
        <v>1650</v>
      </c>
      <c r="F160" s="221" t="s">
        <v>1651</v>
      </c>
      <c r="G160" s="222" t="s">
        <v>295</v>
      </c>
      <c r="H160" s="223">
        <v>160</v>
      </c>
      <c r="I160" s="224"/>
      <c r="J160" s="225">
        <f>ROUND(I160*H160,2)</f>
        <v>0</v>
      </c>
      <c r="K160" s="221" t="s">
        <v>33</v>
      </c>
      <c r="L160" s="45"/>
      <c r="M160" s="226" t="s">
        <v>1</v>
      </c>
      <c r="N160" s="227" t="s">
        <v>39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218</v>
      </c>
      <c r="AT160" s="230" t="s">
        <v>151</v>
      </c>
      <c r="AU160" s="230" t="s">
        <v>84</v>
      </c>
      <c r="AY160" s="18" t="s">
        <v>148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82</v>
      </c>
      <c r="BK160" s="231">
        <f>ROUND(I160*H160,2)</f>
        <v>0</v>
      </c>
      <c r="BL160" s="18" t="s">
        <v>218</v>
      </c>
      <c r="BM160" s="230" t="s">
        <v>324</v>
      </c>
    </row>
    <row r="161" s="14" customFormat="1">
      <c r="A161" s="14"/>
      <c r="B161" s="243"/>
      <c r="C161" s="244"/>
      <c r="D161" s="234" t="s">
        <v>156</v>
      </c>
      <c r="E161" s="245" t="s">
        <v>1</v>
      </c>
      <c r="F161" s="246" t="s">
        <v>1652</v>
      </c>
      <c r="G161" s="244"/>
      <c r="H161" s="247">
        <v>160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156</v>
      </c>
      <c r="AU161" s="253" t="s">
        <v>84</v>
      </c>
      <c r="AV161" s="14" t="s">
        <v>84</v>
      </c>
      <c r="AW161" s="14" t="s">
        <v>30</v>
      </c>
      <c r="AX161" s="14" t="s">
        <v>74</v>
      </c>
      <c r="AY161" s="253" t="s">
        <v>148</v>
      </c>
    </row>
    <row r="162" s="15" customFormat="1">
      <c r="A162" s="15"/>
      <c r="B162" s="254"/>
      <c r="C162" s="255"/>
      <c r="D162" s="234" t="s">
        <v>156</v>
      </c>
      <c r="E162" s="256" t="s">
        <v>1</v>
      </c>
      <c r="F162" s="257" t="s">
        <v>162</v>
      </c>
      <c r="G162" s="255"/>
      <c r="H162" s="258">
        <v>160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4" t="s">
        <v>156</v>
      </c>
      <c r="AU162" s="264" t="s">
        <v>84</v>
      </c>
      <c r="AV162" s="15" t="s">
        <v>155</v>
      </c>
      <c r="AW162" s="15" t="s">
        <v>30</v>
      </c>
      <c r="AX162" s="15" t="s">
        <v>82</v>
      </c>
      <c r="AY162" s="264" t="s">
        <v>148</v>
      </c>
    </row>
    <row r="163" s="2" customFormat="1" ht="24.15" customHeight="1">
      <c r="A163" s="39"/>
      <c r="B163" s="40"/>
      <c r="C163" s="219" t="s">
        <v>240</v>
      </c>
      <c r="D163" s="219" t="s">
        <v>151</v>
      </c>
      <c r="E163" s="220" t="s">
        <v>1653</v>
      </c>
      <c r="F163" s="221" t="s">
        <v>1654</v>
      </c>
      <c r="G163" s="222" t="s">
        <v>1655</v>
      </c>
      <c r="H163" s="223">
        <v>4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39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218</v>
      </c>
      <c r="AT163" s="230" t="s">
        <v>151</v>
      </c>
      <c r="AU163" s="230" t="s">
        <v>84</v>
      </c>
      <c r="AY163" s="18" t="s">
        <v>148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82</v>
      </c>
      <c r="BK163" s="231">
        <f>ROUND(I163*H163,2)</f>
        <v>0</v>
      </c>
      <c r="BL163" s="18" t="s">
        <v>218</v>
      </c>
      <c r="BM163" s="230" t="s">
        <v>327</v>
      </c>
    </row>
    <row r="164" s="2" customFormat="1" ht="24.15" customHeight="1">
      <c r="A164" s="39"/>
      <c r="B164" s="40"/>
      <c r="C164" s="219" t="s">
        <v>321</v>
      </c>
      <c r="D164" s="219" t="s">
        <v>151</v>
      </c>
      <c r="E164" s="220" t="s">
        <v>1656</v>
      </c>
      <c r="F164" s="221" t="s">
        <v>1657</v>
      </c>
      <c r="G164" s="222" t="s">
        <v>165</v>
      </c>
      <c r="H164" s="223">
        <v>8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39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218</v>
      </c>
      <c r="AT164" s="230" t="s">
        <v>151</v>
      </c>
      <c r="AU164" s="230" t="s">
        <v>84</v>
      </c>
      <c r="AY164" s="18" t="s">
        <v>148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82</v>
      </c>
      <c r="BK164" s="231">
        <f>ROUND(I164*H164,2)</f>
        <v>0</v>
      </c>
      <c r="BL164" s="18" t="s">
        <v>218</v>
      </c>
      <c r="BM164" s="230" t="s">
        <v>331</v>
      </c>
    </row>
    <row r="165" s="2" customFormat="1" ht="24.15" customHeight="1">
      <c r="A165" s="39"/>
      <c r="B165" s="40"/>
      <c r="C165" s="219" t="s">
        <v>254</v>
      </c>
      <c r="D165" s="219" t="s">
        <v>151</v>
      </c>
      <c r="E165" s="220" t="s">
        <v>1658</v>
      </c>
      <c r="F165" s="221" t="s">
        <v>1659</v>
      </c>
      <c r="G165" s="222" t="s">
        <v>295</v>
      </c>
      <c r="H165" s="223">
        <v>4</v>
      </c>
      <c r="I165" s="224"/>
      <c r="J165" s="225">
        <f>ROUND(I165*H165,2)</f>
        <v>0</v>
      </c>
      <c r="K165" s="221" t="s">
        <v>33</v>
      </c>
      <c r="L165" s="45"/>
      <c r="M165" s="226" t="s">
        <v>1</v>
      </c>
      <c r="N165" s="227" t="s">
        <v>39</v>
      </c>
      <c r="O165" s="92"/>
      <c r="P165" s="228">
        <f>O165*H165</f>
        <v>0</v>
      </c>
      <c r="Q165" s="228">
        <v>0.00028872000000000001</v>
      </c>
      <c r="R165" s="228">
        <f>Q165*H165</f>
        <v>0.0011548800000000001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218</v>
      </c>
      <c r="AT165" s="230" t="s">
        <v>151</v>
      </c>
      <c r="AU165" s="230" t="s">
        <v>84</v>
      </c>
      <c r="AY165" s="18" t="s">
        <v>148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82</v>
      </c>
      <c r="BK165" s="231">
        <f>ROUND(I165*H165,2)</f>
        <v>0</v>
      </c>
      <c r="BL165" s="18" t="s">
        <v>218</v>
      </c>
      <c r="BM165" s="230" t="s">
        <v>334</v>
      </c>
    </row>
    <row r="166" s="2" customFormat="1" ht="24.15" customHeight="1">
      <c r="A166" s="39"/>
      <c r="B166" s="40"/>
      <c r="C166" s="219" t="s">
        <v>328</v>
      </c>
      <c r="D166" s="219" t="s">
        <v>151</v>
      </c>
      <c r="E166" s="220" t="s">
        <v>1660</v>
      </c>
      <c r="F166" s="221" t="s">
        <v>1661</v>
      </c>
      <c r="G166" s="222" t="s">
        <v>295</v>
      </c>
      <c r="H166" s="223">
        <v>90</v>
      </c>
      <c r="I166" s="224"/>
      <c r="J166" s="225">
        <f>ROUND(I166*H166,2)</f>
        <v>0</v>
      </c>
      <c r="K166" s="221" t="s">
        <v>33</v>
      </c>
      <c r="L166" s="45"/>
      <c r="M166" s="226" t="s">
        <v>1</v>
      </c>
      <c r="N166" s="227" t="s">
        <v>39</v>
      </c>
      <c r="O166" s="92"/>
      <c r="P166" s="228">
        <f>O166*H166</f>
        <v>0</v>
      </c>
      <c r="Q166" s="228">
        <v>0.00039832000000000002</v>
      </c>
      <c r="R166" s="228">
        <f>Q166*H166</f>
        <v>0.0358488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218</v>
      </c>
      <c r="AT166" s="230" t="s">
        <v>151</v>
      </c>
      <c r="AU166" s="230" t="s">
        <v>84</v>
      </c>
      <c r="AY166" s="18" t="s">
        <v>148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82</v>
      </c>
      <c r="BK166" s="231">
        <f>ROUND(I166*H166,2)</f>
        <v>0</v>
      </c>
      <c r="BL166" s="18" t="s">
        <v>218</v>
      </c>
      <c r="BM166" s="230" t="s">
        <v>351</v>
      </c>
    </row>
    <row r="167" s="2" customFormat="1" ht="24.15" customHeight="1">
      <c r="A167" s="39"/>
      <c r="B167" s="40"/>
      <c r="C167" s="219" t="s">
        <v>264</v>
      </c>
      <c r="D167" s="219" t="s">
        <v>151</v>
      </c>
      <c r="E167" s="220" t="s">
        <v>1662</v>
      </c>
      <c r="F167" s="221" t="s">
        <v>1663</v>
      </c>
      <c r="G167" s="222" t="s">
        <v>295</v>
      </c>
      <c r="H167" s="223">
        <v>48</v>
      </c>
      <c r="I167" s="224"/>
      <c r="J167" s="225">
        <f>ROUND(I167*H167,2)</f>
        <v>0</v>
      </c>
      <c r="K167" s="221" t="s">
        <v>33</v>
      </c>
      <c r="L167" s="45"/>
      <c r="M167" s="226" t="s">
        <v>1</v>
      </c>
      <c r="N167" s="227" t="s">
        <v>39</v>
      </c>
      <c r="O167" s="92"/>
      <c r="P167" s="228">
        <f>O167*H167</f>
        <v>0</v>
      </c>
      <c r="Q167" s="228">
        <v>0.00060280000000000002</v>
      </c>
      <c r="R167" s="228">
        <f>Q167*H167</f>
        <v>0.028934399999999999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218</v>
      </c>
      <c r="AT167" s="230" t="s">
        <v>151</v>
      </c>
      <c r="AU167" s="230" t="s">
        <v>84</v>
      </c>
      <c r="AY167" s="18" t="s">
        <v>148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82</v>
      </c>
      <c r="BK167" s="231">
        <f>ROUND(I167*H167,2)</f>
        <v>0</v>
      </c>
      <c r="BL167" s="18" t="s">
        <v>218</v>
      </c>
      <c r="BM167" s="230" t="s">
        <v>356</v>
      </c>
    </row>
    <row r="168" s="2" customFormat="1" ht="24.15" customHeight="1">
      <c r="A168" s="39"/>
      <c r="B168" s="40"/>
      <c r="C168" s="219" t="s">
        <v>346</v>
      </c>
      <c r="D168" s="219" t="s">
        <v>151</v>
      </c>
      <c r="E168" s="220" t="s">
        <v>1664</v>
      </c>
      <c r="F168" s="221" t="s">
        <v>1665</v>
      </c>
      <c r="G168" s="222" t="s">
        <v>295</v>
      </c>
      <c r="H168" s="223">
        <v>36</v>
      </c>
      <c r="I168" s="224"/>
      <c r="J168" s="225">
        <f>ROUND(I168*H168,2)</f>
        <v>0</v>
      </c>
      <c r="K168" s="221" t="s">
        <v>33</v>
      </c>
      <c r="L168" s="45"/>
      <c r="M168" s="226" t="s">
        <v>1</v>
      </c>
      <c r="N168" s="227" t="s">
        <v>39</v>
      </c>
      <c r="O168" s="92"/>
      <c r="P168" s="228">
        <f>O168*H168</f>
        <v>0</v>
      </c>
      <c r="Q168" s="228">
        <v>0.00090410000000000002</v>
      </c>
      <c r="R168" s="228">
        <f>Q168*H168</f>
        <v>0.032547600000000003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218</v>
      </c>
      <c r="AT168" s="230" t="s">
        <v>151</v>
      </c>
      <c r="AU168" s="230" t="s">
        <v>84</v>
      </c>
      <c r="AY168" s="18" t="s">
        <v>148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82</v>
      </c>
      <c r="BK168" s="231">
        <f>ROUND(I168*H168,2)</f>
        <v>0</v>
      </c>
      <c r="BL168" s="18" t="s">
        <v>218</v>
      </c>
      <c r="BM168" s="230" t="s">
        <v>368</v>
      </c>
    </row>
    <row r="169" s="2" customFormat="1" ht="24.15" customHeight="1">
      <c r="A169" s="39"/>
      <c r="B169" s="40"/>
      <c r="C169" s="219" t="s">
        <v>270</v>
      </c>
      <c r="D169" s="219" t="s">
        <v>151</v>
      </c>
      <c r="E169" s="220" t="s">
        <v>1666</v>
      </c>
      <c r="F169" s="221" t="s">
        <v>1667</v>
      </c>
      <c r="G169" s="222" t="s">
        <v>173</v>
      </c>
      <c r="H169" s="223">
        <v>0.32200000000000001</v>
      </c>
      <c r="I169" s="224"/>
      <c r="J169" s="225">
        <f>ROUND(I169*H169,2)</f>
        <v>0</v>
      </c>
      <c r="K169" s="221" t="s">
        <v>33</v>
      </c>
      <c r="L169" s="45"/>
      <c r="M169" s="226" t="s">
        <v>1</v>
      </c>
      <c r="N169" s="227" t="s">
        <v>39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218</v>
      </c>
      <c r="AT169" s="230" t="s">
        <v>151</v>
      </c>
      <c r="AU169" s="230" t="s">
        <v>84</v>
      </c>
      <c r="AY169" s="18" t="s">
        <v>148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82</v>
      </c>
      <c r="BK169" s="231">
        <f>ROUND(I169*H169,2)</f>
        <v>0</v>
      </c>
      <c r="BL169" s="18" t="s">
        <v>218</v>
      </c>
      <c r="BM169" s="230" t="s">
        <v>374</v>
      </c>
    </row>
    <row r="170" s="2" customFormat="1" ht="24.15" customHeight="1">
      <c r="A170" s="39"/>
      <c r="B170" s="40"/>
      <c r="C170" s="219" t="s">
        <v>352</v>
      </c>
      <c r="D170" s="219" t="s">
        <v>151</v>
      </c>
      <c r="E170" s="220" t="s">
        <v>1668</v>
      </c>
      <c r="F170" s="221" t="s">
        <v>1669</v>
      </c>
      <c r="G170" s="222" t="s">
        <v>173</v>
      </c>
      <c r="H170" s="223">
        <v>0.32200000000000001</v>
      </c>
      <c r="I170" s="224"/>
      <c r="J170" s="225">
        <f>ROUND(I170*H170,2)</f>
        <v>0</v>
      </c>
      <c r="K170" s="221" t="s">
        <v>33</v>
      </c>
      <c r="L170" s="45"/>
      <c r="M170" s="226" t="s">
        <v>1</v>
      </c>
      <c r="N170" s="227" t="s">
        <v>39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218</v>
      </c>
      <c r="AT170" s="230" t="s">
        <v>151</v>
      </c>
      <c r="AU170" s="230" t="s">
        <v>84</v>
      </c>
      <c r="AY170" s="18" t="s">
        <v>148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82</v>
      </c>
      <c r="BK170" s="231">
        <f>ROUND(I170*H170,2)</f>
        <v>0</v>
      </c>
      <c r="BL170" s="18" t="s">
        <v>218</v>
      </c>
      <c r="BM170" s="230" t="s">
        <v>380</v>
      </c>
    </row>
    <row r="171" s="12" customFormat="1" ht="22.8" customHeight="1">
      <c r="A171" s="12"/>
      <c r="B171" s="203"/>
      <c r="C171" s="204"/>
      <c r="D171" s="205" t="s">
        <v>73</v>
      </c>
      <c r="E171" s="217" t="s">
        <v>1670</v>
      </c>
      <c r="F171" s="217" t="s">
        <v>1671</v>
      </c>
      <c r="G171" s="204"/>
      <c r="H171" s="204"/>
      <c r="I171" s="207"/>
      <c r="J171" s="218">
        <f>BK171</f>
        <v>0</v>
      </c>
      <c r="K171" s="204"/>
      <c r="L171" s="209"/>
      <c r="M171" s="210"/>
      <c r="N171" s="211"/>
      <c r="O171" s="211"/>
      <c r="P171" s="212">
        <f>SUM(P172:P202)</f>
        <v>0</v>
      </c>
      <c r="Q171" s="211"/>
      <c r="R171" s="212">
        <f>SUM(R172:R202)</f>
        <v>0.51062788250000002</v>
      </c>
      <c r="S171" s="211"/>
      <c r="T171" s="213">
        <f>SUM(T172:T202)</f>
        <v>0.011220000000000001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4" t="s">
        <v>84</v>
      </c>
      <c r="AT171" s="215" t="s">
        <v>73</v>
      </c>
      <c r="AU171" s="215" t="s">
        <v>82</v>
      </c>
      <c r="AY171" s="214" t="s">
        <v>148</v>
      </c>
      <c r="BK171" s="216">
        <f>SUM(BK172:BK202)</f>
        <v>0</v>
      </c>
    </row>
    <row r="172" s="2" customFormat="1" ht="21.75" customHeight="1">
      <c r="A172" s="39"/>
      <c r="B172" s="40"/>
      <c r="C172" s="219" t="s">
        <v>280</v>
      </c>
      <c r="D172" s="219" t="s">
        <v>151</v>
      </c>
      <c r="E172" s="220" t="s">
        <v>1672</v>
      </c>
      <c r="F172" s="221" t="s">
        <v>1673</v>
      </c>
      <c r="G172" s="222" t="s">
        <v>165</v>
      </c>
      <c r="H172" s="223">
        <v>16</v>
      </c>
      <c r="I172" s="224"/>
      <c r="J172" s="225">
        <f>ROUND(I172*H172,2)</f>
        <v>0</v>
      </c>
      <c r="K172" s="221" t="s">
        <v>33</v>
      </c>
      <c r="L172" s="45"/>
      <c r="M172" s="226" t="s">
        <v>1</v>
      </c>
      <c r="N172" s="227" t="s">
        <v>39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218</v>
      </c>
      <c r="AT172" s="230" t="s">
        <v>151</v>
      </c>
      <c r="AU172" s="230" t="s">
        <v>84</v>
      </c>
      <c r="AY172" s="18" t="s">
        <v>148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82</v>
      </c>
      <c r="BK172" s="231">
        <f>ROUND(I172*H172,2)</f>
        <v>0</v>
      </c>
      <c r="BL172" s="18" t="s">
        <v>218</v>
      </c>
      <c r="BM172" s="230" t="s">
        <v>1674</v>
      </c>
    </row>
    <row r="173" s="2" customFormat="1" ht="24.15" customHeight="1">
      <c r="A173" s="39"/>
      <c r="B173" s="40"/>
      <c r="C173" s="219" t="s">
        <v>357</v>
      </c>
      <c r="D173" s="219" t="s">
        <v>151</v>
      </c>
      <c r="E173" s="220" t="s">
        <v>1675</v>
      </c>
      <c r="F173" s="221" t="s">
        <v>1676</v>
      </c>
      <c r="G173" s="222" t="s">
        <v>165</v>
      </c>
      <c r="H173" s="223">
        <v>17</v>
      </c>
      <c r="I173" s="224"/>
      <c r="J173" s="225">
        <f>ROUND(I173*H173,2)</f>
        <v>0</v>
      </c>
      <c r="K173" s="221" t="s">
        <v>33</v>
      </c>
      <c r="L173" s="45"/>
      <c r="M173" s="226" t="s">
        <v>1</v>
      </c>
      <c r="N173" s="227" t="s">
        <v>39</v>
      </c>
      <c r="O173" s="92"/>
      <c r="P173" s="228">
        <f>O173*H173</f>
        <v>0</v>
      </c>
      <c r="Q173" s="228">
        <v>5.3999999999999998E-05</v>
      </c>
      <c r="R173" s="228">
        <f>Q173*H173</f>
        <v>0.00091799999999999998</v>
      </c>
      <c r="S173" s="228">
        <v>0.00066</v>
      </c>
      <c r="T173" s="229">
        <f>S173*H173</f>
        <v>0.011220000000000001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218</v>
      </c>
      <c r="AT173" s="230" t="s">
        <v>151</v>
      </c>
      <c r="AU173" s="230" t="s">
        <v>84</v>
      </c>
      <c r="AY173" s="18" t="s">
        <v>148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82</v>
      </c>
      <c r="BK173" s="231">
        <f>ROUND(I173*H173,2)</f>
        <v>0</v>
      </c>
      <c r="BL173" s="18" t="s">
        <v>218</v>
      </c>
      <c r="BM173" s="230" t="s">
        <v>385</v>
      </c>
    </row>
    <row r="174" s="2" customFormat="1" ht="24.15" customHeight="1">
      <c r="A174" s="39"/>
      <c r="B174" s="40"/>
      <c r="C174" s="219" t="s">
        <v>289</v>
      </c>
      <c r="D174" s="219" t="s">
        <v>151</v>
      </c>
      <c r="E174" s="220" t="s">
        <v>1677</v>
      </c>
      <c r="F174" s="221" t="s">
        <v>1678</v>
      </c>
      <c r="G174" s="222" t="s">
        <v>295</v>
      </c>
      <c r="H174" s="223">
        <v>228</v>
      </c>
      <c r="I174" s="224"/>
      <c r="J174" s="225">
        <f>ROUND(I174*H174,2)</f>
        <v>0</v>
      </c>
      <c r="K174" s="221" t="s">
        <v>33</v>
      </c>
      <c r="L174" s="45"/>
      <c r="M174" s="226" t="s">
        <v>1</v>
      </c>
      <c r="N174" s="227" t="s">
        <v>39</v>
      </c>
      <c r="O174" s="92"/>
      <c r="P174" s="228">
        <f>O174*H174</f>
        <v>0</v>
      </c>
      <c r="Q174" s="228">
        <v>0.00072900000000000005</v>
      </c>
      <c r="R174" s="228">
        <f>Q174*H174</f>
        <v>0.166212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218</v>
      </c>
      <c r="AT174" s="230" t="s">
        <v>151</v>
      </c>
      <c r="AU174" s="230" t="s">
        <v>84</v>
      </c>
      <c r="AY174" s="18" t="s">
        <v>148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82</v>
      </c>
      <c r="BK174" s="231">
        <f>ROUND(I174*H174,2)</f>
        <v>0</v>
      </c>
      <c r="BL174" s="18" t="s">
        <v>218</v>
      </c>
      <c r="BM174" s="230" t="s">
        <v>394</v>
      </c>
    </row>
    <row r="175" s="2" customFormat="1" ht="24.15" customHeight="1">
      <c r="A175" s="39"/>
      <c r="B175" s="40"/>
      <c r="C175" s="219" t="s">
        <v>362</v>
      </c>
      <c r="D175" s="219" t="s">
        <v>151</v>
      </c>
      <c r="E175" s="220" t="s">
        <v>1679</v>
      </c>
      <c r="F175" s="221" t="s">
        <v>1680</v>
      </c>
      <c r="G175" s="222" t="s">
        <v>295</v>
      </c>
      <c r="H175" s="223">
        <v>112</v>
      </c>
      <c r="I175" s="224"/>
      <c r="J175" s="225">
        <f>ROUND(I175*H175,2)</f>
        <v>0</v>
      </c>
      <c r="K175" s="221" t="s">
        <v>33</v>
      </c>
      <c r="L175" s="45"/>
      <c r="M175" s="226" t="s">
        <v>1</v>
      </c>
      <c r="N175" s="227" t="s">
        <v>39</v>
      </c>
      <c r="O175" s="92"/>
      <c r="P175" s="228">
        <f>O175*H175</f>
        <v>0</v>
      </c>
      <c r="Q175" s="228">
        <v>0.00098400000000000007</v>
      </c>
      <c r="R175" s="228">
        <f>Q175*H175</f>
        <v>0.110208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218</v>
      </c>
      <c r="AT175" s="230" t="s">
        <v>151</v>
      </c>
      <c r="AU175" s="230" t="s">
        <v>84</v>
      </c>
      <c r="AY175" s="18" t="s">
        <v>148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82</v>
      </c>
      <c r="BK175" s="231">
        <f>ROUND(I175*H175,2)</f>
        <v>0</v>
      </c>
      <c r="BL175" s="18" t="s">
        <v>218</v>
      </c>
      <c r="BM175" s="230" t="s">
        <v>411</v>
      </c>
    </row>
    <row r="176" s="2" customFormat="1" ht="24.15" customHeight="1">
      <c r="A176" s="39"/>
      <c r="B176" s="40"/>
      <c r="C176" s="219" t="s">
        <v>296</v>
      </c>
      <c r="D176" s="219" t="s">
        <v>151</v>
      </c>
      <c r="E176" s="220" t="s">
        <v>1681</v>
      </c>
      <c r="F176" s="221" t="s">
        <v>1682</v>
      </c>
      <c r="G176" s="222" t="s">
        <v>295</v>
      </c>
      <c r="H176" s="223">
        <v>41</v>
      </c>
      <c r="I176" s="224"/>
      <c r="J176" s="225">
        <f>ROUND(I176*H176,2)</f>
        <v>0</v>
      </c>
      <c r="K176" s="221" t="s">
        <v>33</v>
      </c>
      <c r="L176" s="45"/>
      <c r="M176" s="226" t="s">
        <v>1</v>
      </c>
      <c r="N176" s="227" t="s">
        <v>39</v>
      </c>
      <c r="O176" s="92"/>
      <c r="P176" s="228">
        <f>O176*H176</f>
        <v>0</v>
      </c>
      <c r="Q176" s="228">
        <v>0.001297</v>
      </c>
      <c r="R176" s="228">
        <f>Q176*H176</f>
        <v>0.053177000000000002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218</v>
      </c>
      <c r="AT176" s="230" t="s">
        <v>151</v>
      </c>
      <c r="AU176" s="230" t="s">
        <v>84</v>
      </c>
      <c r="AY176" s="18" t="s">
        <v>148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82</v>
      </c>
      <c r="BK176" s="231">
        <f>ROUND(I176*H176,2)</f>
        <v>0</v>
      </c>
      <c r="BL176" s="18" t="s">
        <v>218</v>
      </c>
      <c r="BM176" s="230" t="s">
        <v>417</v>
      </c>
    </row>
    <row r="177" s="2" customFormat="1" ht="24.15" customHeight="1">
      <c r="A177" s="39"/>
      <c r="B177" s="40"/>
      <c r="C177" s="219" t="s">
        <v>371</v>
      </c>
      <c r="D177" s="219" t="s">
        <v>151</v>
      </c>
      <c r="E177" s="220" t="s">
        <v>1683</v>
      </c>
      <c r="F177" s="221" t="s">
        <v>1684</v>
      </c>
      <c r="G177" s="222" t="s">
        <v>295</v>
      </c>
      <c r="H177" s="223">
        <v>24</v>
      </c>
      <c r="I177" s="224"/>
      <c r="J177" s="225">
        <f>ROUND(I177*H177,2)</f>
        <v>0</v>
      </c>
      <c r="K177" s="221" t="s">
        <v>33</v>
      </c>
      <c r="L177" s="45"/>
      <c r="M177" s="226" t="s">
        <v>1</v>
      </c>
      <c r="N177" s="227" t="s">
        <v>39</v>
      </c>
      <c r="O177" s="92"/>
      <c r="P177" s="228">
        <f>O177*H177</f>
        <v>0</v>
      </c>
      <c r="Q177" s="228">
        <v>0.00263094</v>
      </c>
      <c r="R177" s="228">
        <f>Q177*H177</f>
        <v>0.06314256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218</v>
      </c>
      <c r="AT177" s="230" t="s">
        <v>151</v>
      </c>
      <c r="AU177" s="230" t="s">
        <v>84</v>
      </c>
      <c r="AY177" s="18" t="s">
        <v>148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82</v>
      </c>
      <c r="BK177" s="231">
        <f>ROUND(I177*H177,2)</f>
        <v>0</v>
      </c>
      <c r="BL177" s="18" t="s">
        <v>218</v>
      </c>
      <c r="BM177" s="230" t="s">
        <v>424</v>
      </c>
    </row>
    <row r="178" s="2" customFormat="1" ht="37.8" customHeight="1">
      <c r="A178" s="39"/>
      <c r="B178" s="40"/>
      <c r="C178" s="219" t="s">
        <v>304</v>
      </c>
      <c r="D178" s="219" t="s">
        <v>151</v>
      </c>
      <c r="E178" s="220" t="s">
        <v>1685</v>
      </c>
      <c r="F178" s="221" t="s">
        <v>1686</v>
      </c>
      <c r="G178" s="222" t="s">
        <v>295</v>
      </c>
      <c r="H178" s="223">
        <v>76</v>
      </c>
      <c r="I178" s="224"/>
      <c r="J178" s="225">
        <f>ROUND(I178*H178,2)</f>
        <v>0</v>
      </c>
      <c r="K178" s="221" t="s">
        <v>33</v>
      </c>
      <c r="L178" s="45"/>
      <c r="M178" s="226" t="s">
        <v>1</v>
      </c>
      <c r="N178" s="227" t="s">
        <v>39</v>
      </c>
      <c r="O178" s="92"/>
      <c r="P178" s="228">
        <f>O178*H178</f>
        <v>0</v>
      </c>
      <c r="Q178" s="228">
        <v>7.3860000000000001E-05</v>
      </c>
      <c r="R178" s="228">
        <f>Q178*H178</f>
        <v>0.0056133600000000004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218</v>
      </c>
      <c r="AT178" s="230" t="s">
        <v>151</v>
      </c>
      <c r="AU178" s="230" t="s">
        <v>84</v>
      </c>
      <c r="AY178" s="18" t="s">
        <v>148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82</v>
      </c>
      <c r="BK178" s="231">
        <f>ROUND(I178*H178,2)</f>
        <v>0</v>
      </c>
      <c r="BL178" s="18" t="s">
        <v>218</v>
      </c>
      <c r="BM178" s="230" t="s">
        <v>428</v>
      </c>
    </row>
    <row r="179" s="2" customFormat="1" ht="37.8" customHeight="1">
      <c r="A179" s="39"/>
      <c r="B179" s="40"/>
      <c r="C179" s="219" t="s">
        <v>377</v>
      </c>
      <c r="D179" s="219" t="s">
        <v>151</v>
      </c>
      <c r="E179" s="220" t="s">
        <v>1687</v>
      </c>
      <c r="F179" s="221" t="s">
        <v>1688</v>
      </c>
      <c r="G179" s="222" t="s">
        <v>295</v>
      </c>
      <c r="H179" s="223">
        <v>59</v>
      </c>
      <c r="I179" s="224"/>
      <c r="J179" s="225">
        <f>ROUND(I179*H179,2)</f>
        <v>0</v>
      </c>
      <c r="K179" s="221" t="s">
        <v>33</v>
      </c>
      <c r="L179" s="45"/>
      <c r="M179" s="226" t="s">
        <v>1</v>
      </c>
      <c r="N179" s="227" t="s">
        <v>39</v>
      </c>
      <c r="O179" s="92"/>
      <c r="P179" s="228">
        <f>O179*H179</f>
        <v>0</v>
      </c>
      <c r="Q179" s="228">
        <v>9.4640000000000002E-05</v>
      </c>
      <c r="R179" s="228">
        <f>Q179*H179</f>
        <v>0.0055837600000000001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218</v>
      </c>
      <c r="AT179" s="230" t="s">
        <v>151</v>
      </c>
      <c r="AU179" s="230" t="s">
        <v>84</v>
      </c>
      <c r="AY179" s="18" t="s">
        <v>148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82</v>
      </c>
      <c r="BK179" s="231">
        <f>ROUND(I179*H179,2)</f>
        <v>0</v>
      </c>
      <c r="BL179" s="18" t="s">
        <v>218</v>
      </c>
      <c r="BM179" s="230" t="s">
        <v>436</v>
      </c>
    </row>
    <row r="180" s="2" customFormat="1" ht="37.8" customHeight="1">
      <c r="A180" s="39"/>
      <c r="B180" s="40"/>
      <c r="C180" s="219" t="s">
        <v>314</v>
      </c>
      <c r="D180" s="219" t="s">
        <v>151</v>
      </c>
      <c r="E180" s="220" t="s">
        <v>1689</v>
      </c>
      <c r="F180" s="221" t="s">
        <v>1690</v>
      </c>
      <c r="G180" s="222" t="s">
        <v>295</v>
      </c>
      <c r="H180" s="223">
        <v>12</v>
      </c>
      <c r="I180" s="224"/>
      <c r="J180" s="225">
        <f>ROUND(I180*H180,2)</f>
        <v>0</v>
      </c>
      <c r="K180" s="221" t="s">
        <v>33</v>
      </c>
      <c r="L180" s="45"/>
      <c r="M180" s="226" t="s">
        <v>1</v>
      </c>
      <c r="N180" s="227" t="s">
        <v>39</v>
      </c>
      <c r="O180" s="92"/>
      <c r="P180" s="228">
        <f>O180*H180</f>
        <v>0</v>
      </c>
      <c r="Q180" s="228">
        <v>0.00011523000000000001</v>
      </c>
      <c r="R180" s="228">
        <f>Q180*H180</f>
        <v>0.00138276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218</v>
      </c>
      <c r="AT180" s="230" t="s">
        <v>151</v>
      </c>
      <c r="AU180" s="230" t="s">
        <v>84</v>
      </c>
      <c r="AY180" s="18" t="s">
        <v>148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82</v>
      </c>
      <c r="BK180" s="231">
        <f>ROUND(I180*H180,2)</f>
        <v>0</v>
      </c>
      <c r="BL180" s="18" t="s">
        <v>218</v>
      </c>
      <c r="BM180" s="230" t="s">
        <v>443</v>
      </c>
    </row>
    <row r="181" s="2" customFormat="1" ht="62.7" customHeight="1">
      <c r="A181" s="39"/>
      <c r="B181" s="40"/>
      <c r="C181" s="219" t="s">
        <v>391</v>
      </c>
      <c r="D181" s="219" t="s">
        <v>151</v>
      </c>
      <c r="E181" s="220" t="s">
        <v>1691</v>
      </c>
      <c r="F181" s="221" t="s">
        <v>1692</v>
      </c>
      <c r="G181" s="222" t="s">
        <v>295</v>
      </c>
      <c r="H181" s="223">
        <v>152</v>
      </c>
      <c r="I181" s="224"/>
      <c r="J181" s="225">
        <f>ROUND(I181*H181,2)</f>
        <v>0</v>
      </c>
      <c r="K181" s="221" t="s">
        <v>1</v>
      </c>
      <c r="L181" s="45"/>
      <c r="M181" s="226" t="s">
        <v>1</v>
      </c>
      <c r="N181" s="227" t="s">
        <v>39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218</v>
      </c>
      <c r="AT181" s="230" t="s">
        <v>151</v>
      </c>
      <c r="AU181" s="230" t="s">
        <v>84</v>
      </c>
      <c r="AY181" s="18" t="s">
        <v>148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82</v>
      </c>
      <c r="BK181" s="231">
        <f>ROUND(I181*H181,2)</f>
        <v>0</v>
      </c>
      <c r="BL181" s="18" t="s">
        <v>218</v>
      </c>
      <c r="BM181" s="230" t="s">
        <v>453</v>
      </c>
    </row>
    <row r="182" s="2" customFormat="1" ht="62.7" customHeight="1">
      <c r="A182" s="39"/>
      <c r="B182" s="40"/>
      <c r="C182" s="219" t="s">
        <v>324</v>
      </c>
      <c r="D182" s="219" t="s">
        <v>151</v>
      </c>
      <c r="E182" s="220" t="s">
        <v>1693</v>
      </c>
      <c r="F182" s="221" t="s">
        <v>1694</v>
      </c>
      <c r="G182" s="222" t="s">
        <v>295</v>
      </c>
      <c r="H182" s="223">
        <v>78</v>
      </c>
      <c r="I182" s="224"/>
      <c r="J182" s="225">
        <f>ROUND(I182*H182,2)</f>
        <v>0</v>
      </c>
      <c r="K182" s="221" t="s">
        <v>1</v>
      </c>
      <c r="L182" s="45"/>
      <c r="M182" s="226" t="s">
        <v>1</v>
      </c>
      <c r="N182" s="227" t="s">
        <v>39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218</v>
      </c>
      <c r="AT182" s="230" t="s">
        <v>151</v>
      </c>
      <c r="AU182" s="230" t="s">
        <v>84</v>
      </c>
      <c r="AY182" s="18" t="s">
        <v>148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82</v>
      </c>
      <c r="BK182" s="231">
        <f>ROUND(I182*H182,2)</f>
        <v>0</v>
      </c>
      <c r="BL182" s="18" t="s">
        <v>218</v>
      </c>
      <c r="BM182" s="230" t="s">
        <v>458</v>
      </c>
    </row>
    <row r="183" s="2" customFormat="1" ht="62.7" customHeight="1">
      <c r="A183" s="39"/>
      <c r="B183" s="40"/>
      <c r="C183" s="219" t="s">
        <v>408</v>
      </c>
      <c r="D183" s="219" t="s">
        <v>151</v>
      </c>
      <c r="E183" s="220" t="s">
        <v>1695</v>
      </c>
      <c r="F183" s="221" t="s">
        <v>1696</v>
      </c>
      <c r="G183" s="222" t="s">
        <v>295</v>
      </c>
      <c r="H183" s="223">
        <v>28</v>
      </c>
      <c r="I183" s="224"/>
      <c r="J183" s="225">
        <f>ROUND(I183*H183,2)</f>
        <v>0</v>
      </c>
      <c r="K183" s="221" t="s">
        <v>1</v>
      </c>
      <c r="L183" s="45"/>
      <c r="M183" s="226" t="s">
        <v>1</v>
      </c>
      <c r="N183" s="227" t="s">
        <v>39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218</v>
      </c>
      <c r="AT183" s="230" t="s">
        <v>151</v>
      </c>
      <c r="AU183" s="230" t="s">
        <v>84</v>
      </c>
      <c r="AY183" s="18" t="s">
        <v>148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82</v>
      </c>
      <c r="BK183" s="231">
        <f>ROUND(I183*H183,2)</f>
        <v>0</v>
      </c>
      <c r="BL183" s="18" t="s">
        <v>218</v>
      </c>
      <c r="BM183" s="230" t="s">
        <v>462</v>
      </c>
    </row>
    <row r="184" s="2" customFormat="1" ht="16.5" customHeight="1">
      <c r="A184" s="39"/>
      <c r="B184" s="40"/>
      <c r="C184" s="219" t="s">
        <v>327</v>
      </c>
      <c r="D184" s="219" t="s">
        <v>151</v>
      </c>
      <c r="E184" s="220" t="s">
        <v>1697</v>
      </c>
      <c r="F184" s="221" t="s">
        <v>1698</v>
      </c>
      <c r="G184" s="222" t="s">
        <v>165</v>
      </c>
      <c r="H184" s="223">
        <v>78</v>
      </c>
      <c r="I184" s="224"/>
      <c r="J184" s="225">
        <f>ROUND(I184*H184,2)</f>
        <v>0</v>
      </c>
      <c r="K184" s="221" t="s">
        <v>33</v>
      </c>
      <c r="L184" s="45"/>
      <c r="M184" s="226" t="s">
        <v>1</v>
      </c>
      <c r="N184" s="227" t="s">
        <v>39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218</v>
      </c>
      <c r="AT184" s="230" t="s">
        <v>151</v>
      </c>
      <c r="AU184" s="230" t="s">
        <v>84</v>
      </c>
      <c r="AY184" s="18" t="s">
        <v>148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82</v>
      </c>
      <c r="BK184" s="231">
        <f>ROUND(I184*H184,2)</f>
        <v>0</v>
      </c>
      <c r="BL184" s="18" t="s">
        <v>218</v>
      </c>
      <c r="BM184" s="230" t="s">
        <v>466</v>
      </c>
    </row>
    <row r="185" s="2" customFormat="1" ht="24.15" customHeight="1">
      <c r="A185" s="39"/>
      <c r="B185" s="40"/>
      <c r="C185" s="219" t="s">
        <v>421</v>
      </c>
      <c r="D185" s="219" t="s">
        <v>151</v>
      </c>
      <c r="E185" s="220" t="s">
        <v>1699</v>
      </c>
      <c r="F185" s="221" t="s">
        <v>1700</v>
      </c>
      <c r="G185" s="222" t="s">
        <v>165</v>
      </c>
      <c r="H185" s="223">
        <v>20</v>
      </c>
      <c r="I185" s="224"/>
      <c r="J185" s="225">
        <f>ROUND(I185*H185,2)</f>
        <v>0</v>
      </c>
      <c r="K185" s="221" t="s">
        <v>33</v>
      </c>
      <c r="L185" s="45"/>
      <c r="M185" s="226" t="s">
        <v>1</v>
      </c>
      <c r="N185" s="227" t="s">
        <v>39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218</v>
      </c>
      <c r="AT185" s="230" t="s">
        <v>151</v>
      </c>
      <c r="AU185" s="230" t="s">
        <v>84</v>
      </c>
      <c r="AY185" s="18" t="s">
        <v>148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82</v>
      </c>
      <c r="BK185" s="231">
        <f>ROUND(I185*H185,2)</f>
        <v>0</v>
      </c>
      <c r="BL185" s="18" t="s">
        <v>218</v>
      </c>
      <c r="BM185" s="230" t="s">
        <v>472</v>
      </c>
    </row>
    <row r="186" s="2" customFormat="1" ht="21.75" customHeight="1">
      <c r="A186" s="39"/>
      <c r="B186" s="40"/>
      <c r="C186" s="219" t="s">
        <v>331</v>
      </c>
      <c r="D186" s="219" t="s">
        <v>151</v>
      </c>
      <c r="E186" s="220" t="s">
        <v>1701</v>
      </c>
      <c r="F186" s="221" t="s">
        <v>1702</v>
      </c>
      <c r="G186" s="222" t="s">
        <v>165</v>
      </c>
      <c r="H186" s="223">
        <v>46</v>
      </c>
      <c r="I186" s="224"/>
      <c r="J186" s="225">
        <f>ROUND(I186*H186,2)</f>
        <v>0</v>
      </c>
      <c r="K186" s="221" t="s">
        <v>33</v>
      </c>
      <c r="L186" s="45"/>
      <c r="M186" s="226" t="s">
        <v>1</v>
      </c>
      <c r="N186" s="227" t="s">
        <v>39</v>
      </c>
      <c r="O186" s="92"/>
      <c r="P186" s="228">
        <f>O186*H186</f>
        <v>0</v>
      </c>
      <c r="Q186" s="228">
        <v>0.00012557000000000001</v>
      </c>
      <c r="R186" s="228">
        <f>Q186*H186</f>
        <v>0.0057762200000000003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218</v>
      </c>
      <c r="AT186" s="230" t="s">
        <v>151</v>
      </c>
      <c r="AU186" s="230" t="s">
        <v>84</v>
      </c>
      <c r="AY186" s="18" t="s">
        <v>148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82</v>
      </c>
      <c r="BK186" s="231">
        <f>ROUND(I186*H186,2)</f>
        <v>0</v>
      </c>
      <c r="BL186" s="18" t="s">
        <v>218</v>
      </c>
      <c r="BM186" s="230" t="s">
        <v>475</v>
      </c>
    </row>
    <row r="187" s="2" customFormat="1" ht="16.5" customHeight="1">
      <c r="A187" s="39"/>
      <c r="B187" s="40"/>
      <c r="C187" s="219" t="s">
        <v>433</v>
      </c>
      <c r="D187" s="219" t="s">
        <v>151</v>
      </c>
      <c r="E187" s="220" t="s">
        <v>1703</v>
      </c>
      <c r="F187" s="221" t="s">
        <v>1704</v>
      </c>
      <c r="G187" s="222" t="s">
        <v>1705</v>
      </c>
      <c r="H187" s="223">
        <v>8</v>
      </c>
      <c r="I187" s="224"/>
      <c r="J187" s="225">
        <f>ROUND(I187*H187,2)</f>
        <v>0</v>
      </c>
      <c r="K187" s="221" t="s">
        <v>33</v>
      </c>
      <c r="L187" s="45"/>
      <c r="M187" s="226" t="s">
        <v>1</v>
      </c>
      <c r="N187" s="227" t="s">
        <v>39</v>
      </c>
      <c r="O187" s="92"/>
      <c r="P187" s="228">
        <f>O187*H187</f>
        <v>0</v>
      </c>
      <c r="Q187" s="228">
        <v>0.00025114000000000001</v>
      </c>
      <c r="R187" s="228">
        <f>Q187*H187</f>
        <v>0.0020091200000000001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218</v>
      </c>
      <c r="AT187" s="230" t="s">
        <v>151</v>
      </c>
      <c r="AU187" s="230" t="s">
        <v>84</v>
      </c>
      <c r="AY187" s="18" t="s">
        <v>148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82</v>
      </c>
      <c r="BK187" s="231">
        <f>ROUND(I187*H187,2)</f>
        <v>0</v>
      </c>
      <c r="BL187" s="18" t="s">
        <v>218</v>
      </c>
      <c r="BM187" s="230" t="s">
        <v>489</v>
      </c>
    </row>
    <row r="188" s="2" customFormat="1" ht="24.15" customHeight="1">
      <c r="A188" s="39"/>
      <c r="B188" s="40"/>
      <c r="C188" s="219" t="s">
        <v>334</v>
      </c>
      <c r="D188" s="219" t="s">
        <v>151</v>
      </c>
      <c r="E188" s="220" t="s">
        <v>1706</v>
      </c>
      <c r="F188" s="221" t="s">
        <v>1707</v>
      </c>
      <c r="G188" s="222" t="s">
        <v>165</v>
      </c>
      <c r="H188" s="223">
        <v>17</v>
      </c>
      <c r="I188" s="224"/>
      <c r="J188" s="225">
        <f>ROUND(I188*H188,2)</f>
        <v>0</v>
      </c>
      <c r="K188" s="221" t="s">
        <v>33</v>
      </c>
      <c r="L188" s="45"/>
      <c r="M188" s="226" t="s">
        <v>1</v>
      </c>
      <c r="N188" s="227" t="s">
        <v>39</v>
      </c>
      <c r="O188" s="92"/>
      <c r="P188" s="228">
        <f>O188*H188</f>
        <v>0</v>
      </c>
      <c r="Q188" s="228">
        <v>0.00021956999999999999</v>
      </c>
      <c r="R188" s="228">
        <f>Q188*H188</f>
        <v>0.0037326899999999999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218</v>
      </c>
      <c r="AT188" s="230" t="s">
        <v>151</v>
      </c>
      <c r="AU188" s="230" t="s">
        <v>84</v>
      </c>
      <c r="AY188" s="18" t="s">
        <v>148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82</v>
      </c>
      <c r="BK188" s="231">
        <f>ROUND(I188*H188,2)</f>
        <v>0</v>
      </c>
      <c r="BL188" s="18" t="s">
        <v>218</v>
      </c>
      <c r="BM188" s="230" t="s">
        <v>494</v>
      </c>
    </row>
    <row r="189" s="2" customFormat="1" ht="21.75" customHeight="1">
      <c r="A189" s="39"/>
      <c r="B189" s="40"/>
      <c r="C189" s="219" t="s">
        <v>450</v>
      </c>
      <c r="D189" s="219" t="s">
        <v>151</v>
      </c>
      <c r="E189" s="220" t="s">
        <v>1708</v>
      </c>
      <c r="F189" s="221" t="s">
        <v>1709</v>
      </c>
      <c r="G189" s="222" t="s">
        <v>165</v>
      </c>
      <c r="H189" s="223">
        <v>6</v>
      </c>
      <c r="I189" s="224"/>
      <c r="J189" s="225">
        <f>ROUND(I189*H189,2)</f>
        <v>0</v>
      </c>
      <c r="K189" s="221" t="s">
        <v>33</v>
      </c>
      <c r="L189" s="45"/>
      <c r="M189" s="226" t="s">
        <v>1</v>
      </c>
      <c r="N189" s="227" t="s">
        <v>39</v>
      </c>
      <c r="O189" s="92"/>
      <c r="P189" s="228">
        <f>O189*H189</f>
        <v>0</v>
      </c>
      <c r="Q189" s="228">
        <v>0.00020956999999999999</v>
      </c>
      <c r="R189" s="228">
        <f>Q189*H189</f>
        <v>0.00125742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218</v>
      </c>
      <c r="AT189" s="230" t="s">
        <v>151</v>
      </c>
      <c r="AU189" s="230" t="s">
        <v>84</v>
      </c>
      <c r="AY189" s="18" t="s">
        <v>148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82</v>
      </c>
      <c r="BK189" s="231">
        <f>ROUND(I189*H189,2)</f>
        <v>0</v>
      </c>
      <c r="BL189" s="18" t="s">
        <v>218</v>
      </c>
      <c r="BM189" s="230" t="s">
        <v>498</v>
      </c>
    </row>
    <row r="190" s="2" customFormat="1" ht="21.75" customHeight="1">
      <c r="A190" s="39"/>
      <c r="B190" s="40"/>
      <c r="C190" s="219" t="s">
        <v>351</v>
      </c>
      <c r="D190" s="219" t="s">
        <v>151</v>
      </c>
      <c r="E190" s="220" t="s">
        <v>1710</v>
      </c>
      <c r="F190" s="221" t="s">
        <v>1711</v>
      </c>
      <c r="G190" s="222" t="s">
        <v>165</v>
      </c>
      <c r="H190" s="223">
        <v>6</v>
      </c>
      <c r="I190" s="224"/>
      <c r="J190" s="225">
        <f>ROUND(I190*H190,2)</f>
        <v>0</v>
      </c>
      <c r="K190" s="221" t="s">
        <v>33</v>
      </c>
      <c r="L190" s="45"/>
      <c r="M190" s="226" t="s">
        <v>1</v>
      </c>
      <c r="N190" s="227" t="s">
        <v>39</v>
      </c>
      <c r="O190" s="92"/>
      <c r="P190" s="228">
        <f>O190*H190</f>
        <v>0</v>
      </c>
      <c r="Q190" s="228">
        <v>0.00033956999999999998</v>
      </c>
      <c r="R190" s="228">
        <f>Q190*H190</f>
        <v>0.0020374199999999999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218</v>
      </c>
      <c r="AT190" s="230" t="s">
        <v>151</v>
      </c>
      <c r="AU190" s="230" t="s">
        <v>84</v>
      </c>
      <c r="AY190" s="18" t="s">
        <v>148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82</v>
      </c>
      <c r="BK190" s="231">
        <f>ROUND(I190*H190,2)</f>
        <v>0</v>
      </c>
      <c r="BL190" s="18" t="s">
        <v>218</v>
      </c>
      <c r="BM190" s="230" t="s">
        <v>504</v>
      </c>
    </row>
    <row r="191" s="2" customFormat="1" ht="21.75" customHeight="1">
      <c r="A191" s="39"/>
      <c r="B191" s="40"/>
      <c r="C191" s="219" t="s">
        <v>459</v>
      </c>
      <c r="D191" s="219" t="s">
        <v>151</v>
      </c>
      <c r="E191" s="220" t="s">
        <v>1712</v>
      </c>
      <c r="F191" s="221" t="s">
        <v>1713</v>
      </c>
      <c r="G191" s="222" t="s">
        <v>165</v>
      </c>
      <c r="H191" s="223">
        <v>4</v>
      </c>
      <c r="I191" s="224"/>
      <c r="J191" s="225">
        <f>ROUND(I191*H191,2)</f>
        <v>0</v>
      </c>
      <c r="K191" s="221" t="s">
        <v>33</v>
      </c>
      <c r="L191" s="45"/>
      <c r="M191" s="226" t="s">
        <v>1</v>
      </c>
      <c r="N191" s="227" t="s">
        <v>39</v>
      </c>
      <c r="O191" s="92"/>
      <c r="P191" s="228">
        <f>O191*H191</f>
        <v>0</v>
      </c>
      <c r="Q191" s="228">
        <v>0.00049956999999999996</v>
      </c>
      <c r="R191" s="228">
        <f>Q191*H191</f>
        <v>0.0019982799999999998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218</v>
      </c>
      <c r="AT191" s="230" t="s">
        <v>151</v>
      </c>
      <c r="AU191" s="230" t="s">
        <v>84</v>
      </c>
      <c r="AY191" s="18" t="s">
        <v>148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82</v>
      </c>
      <c r="BK191" s="231">
        <f>ROUND(I191*H191,2)</f>
        <v>0</v>
      </c>
      <c r="BL191" s="18" t="s">
        <v>218</v>
      </c>
      <c r="BM191" s="230" t="s">
        <v>509</v>
      </c>
    </row>
    <row r="192" s="2" customFormat="1" ht="21.75" customHeight="1">
      <c r="A192" s="39"/>
      <c r="B192" s="40"/>
      <c r="C192" s="219" t="s">
        <v>356</v>
      </c>
      <c r="D192" s="219" t="s">
        <v>151</v>
      </c>
      <c r="E192" s="220" t="s">
        <v>1714</v>
      </c>
      <c r="F192" s="221" t="s">
        <v>1715</v>
      </c>
      <c r="G192" s="222" t="s">
        <v>165</v>
      </c>
      <c r="H192" s="223">
        <v>1</v>
      </c>
      <c r="I192" s="224"/>
      <c r="J192" s="225">
        <f>ROUND(I192*H192,2)</f>
        <v>0</v>
      </c>
      <c r="K192" s="221" t="s">
        <v>33</v>
      </c>
      <c r="L192" s="45"/>
      <c r="M192" s="226" t="s">
        <v>1</v>
      </c>
      <c r="N192" s="227" t="s">
        <v>39</v>
      </c>
      <c r="O192" s="92"/>
      <c r="P192" s="228">
        <f>O192*H192</f>
        <v>0</v>
      </c>
      <c r="Q192" s="228">
        <v>0.00069957000000000005</v>
      </c>
      <c r="R192" s="228">
        <f>Q192*H192</f>
        <v>0.00069957000000000005</v>
      </c>
      <c r="S192" s="228">
        <v>0</v>
      </c>
      <c r="T192" s="229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0" t="s">
        <v>218</v>
      </c>
      <c r="AT192" s="230" t="s">
        <v>151</v>
      </c>
      <c r="AU192" s="230" t="s">
        <v>84</v>
      </c>
      <c r="AY192" s="18" t="s">
        <v>148</v>
      </c>
      <c r="BE192" s="231">
        <f>IF(N192="základní",J192,0)</f>
        <v>0</v>
      </c>
      <c r="BF192" s="231">
        <f>IF(N192="snížená",J192,0)</f>
        <v>0</v>
      </c>
      <c r="BG192" s="231">
        <f>IF(N192="zákl. přenesená",J192,0)</f>
        <v>0</v>
      </c>
      <c r="BH192" s="231">
        <f>IF(N192="sníž. přenesená",J192,0)</f>
        <v>0</v>
      </c>
      <c r="BI192" s="231">
        <f>IF(N192="nulová",J192,0)</f>
        <v>0</v>
      </c>
      <c r="BJ192" s="18" t="s">
        <v>82</v>
      </c>
      <c r="BK192" s="231">
        <f>ROUND(I192*H192,2)</f>
        <v>0</v>
      </c>
      <c r="BL192" s="18" t="s">
        <v>218</v>
      </c>
      <c r="BM192" s="230" t="s">
        <v>514</v>
      </c>
    </row>
    <row r="193" s="2" customFormat="1" ht="24.15" customHeight="1">
      <c r="A193" s="39"/>
      <c r="B193" s="40"/>
      <c r="C193" s="219" t="s">
        <v>469</v>
      </c>
      <c r="D193" s="219" t="s">
        <v>151</v>
      </c>
      <c r="E193" s="220" t="s">
        <v>1716</v>
      </c>
      <c r="F193" s="221" t="s">
        <v>1717</v>
      </c>
      <c r="G193" s="222" t="s">
        <v>295</v>
      </c>
      <c r="H193" s="223">
        <v>405</v>
      </c>
      <c r="I193" s="224"/>
      <c r="J193" s="225">
        <f>ROUND(I193*H193,2)</f>
        <v>0</v>
      </c>
      <c r="K193" s="221" t="s">
        <v>33</v>
      </c>
      <c r="L193" s="45"/>
      <c r="M193" s="226" t="s">
        <v>1</v>
      </c>
      <c r="N193" s="227" t="s">
        <v>39</v>
      </c>
      <c r="O193" s="92"/>
      <c r="P193" s="228">
        <f>O193*H193</f>
        <v>0</v>
      </c>
      <c r="Q193" s="228">
        <v>0.00018972349999999999</v>
      </c>
      <c r="R193" s="228">
        <f>Q193*H193</f>
        <v>0.076838017499999994</v>
      </c>
      <c r="S193" s="228">
        <v>0</v>
      </c>
      <c r="T193" s="229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0" t="s">
        <v>218</v>
      </c>
      <c r="AT193" s="230" t="s">
        <v>151</v>
      </c>
      <c r="AU193" s="230" t="s">
        <v>84</v>
      </c>
      <c r="AY193" s="18" t="s">
        <v>148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8" t="s">
        <v>82</v>
      </c>
      <c r="BK193" s="231">
        <f>ROUND(I193*H193,2)</f>
        <v>0</v>
      </c>
      <c r="BL193" s="18" t="s">
        <v>218</v>
      </c>
      <c r="BM193" s="230" t="s">
        <v>520</v>
      </c>
    </row>
    <row r="194" s="14" customFormat="1">
      <c r="A194" s="14"/>
      <c r="B194" s="243"/>
      <c r="C194" s="244"/>
      <c r="D194" s="234" t="s">
        <v>156</v>
      </c>
      <c r="E194" s="245" t="s">
        <v>1</v>
      </c>
      <c r="F194" s="246" t="s">
        <v>1718</v>
      </c>
      <c r="G194" s="244"/>
      <c r="H194" s="247">
        <v>405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3" t="s">
        <v>156</v>
      </c>
      <c r="AU194" s="253" t="s">
        <v>84</v>
      </c>
      <c r="AV194" s="14" t="s">
        <v>84</v>
      </c>
      <c r="AW194" s="14" t="s">
        <v>30</v>
      </c>
      <c r="AX194" s="14" t="s">
        <v>74</v>
      </c>
      <c r="AY194" s="253" t="s">
        <v>148</v>
      </c>
    </row>
    <row r="195" s="15" customFormat="1">
      <c r="A195" s="15"/>
      <c r="B195" s="254"/>
      <c r="C195" s="255"/>
      <c r="D195" s="234" t="s">
        <v>156</v>
      </c>
      <c r="E195" s="256" t="s">
        <v>1</v>
      </c>
      <c r="F195" s="257" t="s">
        <v>162</v>
      </c>
      <c r="G195" s="255"/>
      <c r="H195" s="258">
        <v>405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4" t="s">
        <v>156</v>
      </c>
      <c r="AU195" s="264" t="s">
        <v>84</v>
      </c>
      <c r="AV195" s="15" t="s">
        <v>155</v>
      </c>
      <c r="AW195" s="15" t="s">
        <v>30</v>
      </c>
      <c r="AX195" s="15" t="s">
        <v>82</v>
      </c>
      <c r="AY195" s="264" t="s">
        <v>148</v>
      </c>
    </row>
    <row r="196" s="2" customFormat="1" ht="24.15" customHeight="1">
      <c r="A196" s="39"/>
      <c r="B196" s="40"/>
      <c r="C196" s="219" t="s">
        <v>368</v>
      </c>
      <c r="D196" s="219" t="s">
        <v>151</v>
      </c>
      <c r="E196" s="220" t="s">
        <v>1716</v>
      </c>
      <c r="F196" s="221" t="s">
        <v>1717</v>
      </c>
      <c r="G196" s="222" t="s">
        <v>295</v>
      </c>
      <c r="H196" s="223">
        <v>30</v>
      </c>
      <c r="I196" s="224"/>
      <c r="J196" s="225">
        <f>ROUND(I196*H196,2)</f>
        <v>0</v>
      </c>
      <c r="K196" s="221" t="s">
        <v>33</v>
      </c>
      <c r="L196" s="45"/>
      <c r="M196" s="226" t="s">
        <v>1</v>
      </c>
      <c r="N196" s="227" t="s">
        <v>39</v>
      </c>
      <c r="O196" s="92"/>
      <c r="P196" s="228">
        <f>O196*H196</f>
        <v>0</v>
      </c>
      <c r="Q196" s="228">
        <v>0.00018972349999999999</v>
      </c>
      <c r="R196" s="228">
        <f>Q196*H196</f>
        <v>0.005691705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218</v>
      </c>
      <c r="AT196" s="230" t="s">
        <v>151</v>
      </c>
      <c r="AU196" s="230" t="s">
        <v>84</v>
      </c>
      <c r="AY196" s="18" t="s">
        <v>148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82</v>
      </c>
      <c r="BK196" s="231">
        <f>ROUND(I196*H196,2)</f>
        <v>0</v>
      </c>
      <c r="BL196" s="18" t="s">
        <v>218</v>
      </c>
      <c r="BM196" s="230" t="s">
        <v>1719</v>
      </c>
    </row>
    <row r="197" s="2" customFormat="1" ht="21.75" customHeight="1">
      <c r="A197" s="39"/>
      <c r="B197" s="40"/>
      <c r="C197" s="219" t="s">
        <v>476</v>
      </c>
      <c r="D197" s="219" t="s">
        <v>151</v>
      </c>
      <c r="E197" s="220" t="s">
        <v>1720</v>
      </c>
      <c r="F197" s="221" t="s">
        <v>1721</v>
      </c>
      <c r="G197" s="222" t="s">
        <v>295</v>
      </c>
      <c r="H197" s="223">
        <v>405</v>
      </c>
      <c r="I197" s="224"/>
      <c r="J197" s="225">
        <f>ROUND(I197*H197,2)</f>
        <v>0</v>
      </c>
      <c r="K197" s="221" t="s">
        <v>33</v>
      </c>
      <c r="L197" s="45"/>
      <c r="M197" s="226" t="s">
        <v>1</v>
      </c>
      <c r="N197" s="227" t="s">
        <v>39</v>
      </c>
      <c r="O197" s="92"/>
      <c r="P197" s="228">
        <f>O197*H197</f>
        <v>0</v>
      </c>
      <c r="Q197" s="228">
        <v>1.0000000000000001E-05</v>
      </c>
      <c r="R197" s="228">
        <f>Q197*H197</f>
        <v>0.0040500000000000006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218</v>
      </c>
      <c r="AT197" s="230" t="s">
        <v>151</v>
      </c>
      <c r="AU197" s="230" t="s">
        <v>84</v>
      </c>
      <c r="AY197" s="18" t="s">
        <v>148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82</v>
      </c>
      <c r="BK197" s="231">
        <f>ROUND(I197*H197,2)</f>
        <v>0</v>
      </c>
      <c r="BL197" s="18" t="s">
        <v>218</v>
      </c>
      <c r="BM197" s="230" t="s">
        <v>536</v>
      </c>
    </row>
    <row r="198" s="2" customFormat="1" ht="21.75" customHeight="1">
      <c r="A198" s="39"/>
      <c r="B198" s="40"/>
      <c r="C198" s="219" t="s">
        <v>374</v>
      </c>
      <c r="D198" s="219" t="s">
        <v>151</v>
      </c>
      <c r="E198" s="220" t="s">
        <v>1720</v>
      </c>
      <c r="F198" s="221" t="s">
        <v>1721</v>
      </c>
      <c r="G198" s="222" t="s">
        <v>295</v>
      </c>
      <c r="H198" s="223">
        <v>30</v>
      </c>
      <c r="I198" s="224"/>
      <c r="J198" s="225">
        <f>ROUND(I198*H198,2)</f>
        <v>0</v>
      </c>
      <c r="K198" s="221" t="s">
        <v>33</v>
      </c>
      <c r="L198" s="45"/>
      <c r="M198" s="226" t="s">
        <v>1</v>
      </c>
      <c r="N198" s="227" t="s">
        <v>39</v>
      </c>
      <c r="O198" s="92"/>
      <c r="P198" s="228">
        <f>O198*H198</f>
        <v>0</v>
      </c>
      <c r="Q198" s="228">
        <v>1.0000000000000001E-05</v>
      </c>
      <c r="R198" s="228">
        <f>Q198*H198</f>
        <v>0.00030000000000000003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218</v>
      </c>
      <c r="AT198" s="230" t="s">
        <v>151</v>
      </c>
      <c r="AU198" s="230" t="s">
        <v>84</v>
      </c>
      <c r="AY198" s="18" t="s">
        <v>148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82</v>
      </c>
      <c r="BK198" s="231">
        <f>ROUND(I198*H198,2)</f>
        <v>0</v>
      </c>
      <c r="BL198" s="18" t="s">
        <v>218</v>
      </c>
      <c r="BM198" s="230" t="s">
        <v>1722</v>
      </c>
    </row>
    <row r="199" s="2" customFormat="1" ht="24.15" customHeight="1">
      <c r="A199" s="39"/>
      <c r="B199" s="40"/>
      <c r="C199" s="219" t="s">
        <v>479</v>
      </c>
      <c r="D199" s="219" t="s">
        <v>151</v>
      </c>
      <c r="E199" s="220" t="s">
        <v>1723</v>
      </c>
      <c r="F199" s="221" t="s">
        <v>1724</v>
      </c>
      <c r="G199" s="222" t="s">
        <v>173</v>
      </c>
      <c r="H199" s="223">
        <v>0.64200000000000002</v>
      </c>
      <c r="I199" s="224"/>
      <c r="J199" s="225">
        <f>ROUND(I199*H199,2)</f>
        <v>0</v>
      </c>
      <c r="K199" s="221" t="s">
        <v>33</v>
      </c>
      <c r="L199" s="45"/>
      <c r="M199" s="226" t="s">
        <v>1</v>
      </c>
      <c r="N199" s="227" t="s">
        <v>39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218</v>
      </c>
      <c r="AT199" s="230" t="s">
        <v>151</v>
      </c>
      <c r="AU199" s="230" t="s">
        <v>84</v>
      </c>
      <c r="AY199" s="18" t="s">
        <v>148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82</v>
      </c>
      <c r="BK199" s="231">
        <f>ROUND(I199*H199,2)</f>
        <v>0</v>
      </c>
      <c r="BL199" s="18" t="s">
        <v>218</v>
      </c>
      <c r="BM199" s="230" t="s">
        <v>542</v>
      </c>
    </row>
    <row r="200" s="2" customFormat="1" ht="24.15" customHeight="1">
      <c r="A200" s="39"/>
      <c r="B200" s="40"/>
      <c r="C200" s="219" t="s">
        <v>380</v>
      </c>
      <c r="D200" s="219" t="s">
        <v>151</v>
      </c>
      <c r="E200" s="220" t="s">
        <v>1725</v>
      </c>
      <c r="F200" s="221" t="s">
        <v>1726</v>
      </c>
      <c r="G200" s="222" t="s">
        <v>173</v>
      </c>
      <c r="H200" s="223">
        <v>0.64200000000000002</v>
      </c>
      <c r="I200" s="224"/>
      <c r="J200" s="225">
        <f>ROUND(I200*H200,2)</f>
        <v>0</v>
      </c>
      <c r="K200" s="221" t="s">
        <v>33</v>
      </c>
      <c r="L200" s="45"/>
      <c r="M200" s="226" t="s">
        <v>1</v>
      </c>
      <c r="N200" s="227" t="s">
        <v>39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218</v>
      </c>
      <c r="AT200" s="230" t="s">
        <v>151</v>
      </c>
      <c r="AU200" s="230" t="s">
        <v>84</v>
      </c>
      <c r="AY200" s="18" t="s">
        <v>148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82</v>
      </c>
      <c r="BK200" s="231">
        <f>ROUND(I200*H200,2)</f>
        <v>0</v>
      </c>
      <c r="BL200" s="18" t="s">
        <v>218</v>
      </c>
      <c r="BM200" s="230" t="s">
        <v>552</v>
      </c>
    </row>
    <row r="201" s="2" customFormat="1" ht="24.15" customHeight="1">
      <c r="A201" s="39"/>
      <c r="B201" s="40"/>
      <c r="C201" s="219" t="s">
        <v>486</v>
      </c>
      <c r="D201" s="219" t="s">
        <v>151</v>
      </c>
      <c r="E201" s="220" t="s">
        <v>1727</v>
      </c>
      <c r="F201" s="221" t="s">
        <v>1728</v>
      </c>
      <c r="G201" s="222" t="s">
        <v>1655</v>
      </c>
      <c r="H201" s="223">
        <v>1</v>
      </c>
      <c r="I201" s="224"/>
      <c r="J201" s="225">
        <f>ROUND(I201*H201,2)</f>
        <v>0</v>
      </c>
      <c r="K201" s="221" t="s">
        <v>1</v>
      </c>
      <c r="L201" s="45"/>
      <c r="M201" s="226" t="s">
        <v>1</v>
      </c>
      <c r="N201" s="227" t="s">
        <v>39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218</v>
      </c>
      <c r="AT201" s="230" t="s">
        <v>151</v>
      </c>
      <c r="AU201" s="230" t="s">
        <v>84</v>
      </c>
      <c r="AY201" s="18" t="s">
        <v>148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82</v>
      </c>
      <c r="BK201" s="231">
        <f>ROUND(I201*H201,2)</f>
        <v>0</v>
      </c>
      <c r="BL201" s="18" t="s">
        <v>218</v>
      </c>
      <c r="BM201" s="230" t="s">
        <v>563</v>
      </c>
    </row>
    <row r="202" s="2" customFormat="1" ht="24.15" customHeight="1">
      <c r="A202" s="39"/>
      <c r="B202" s="40"/>
      <c r="C202" s="219" t="s">
        <v>385</v>
      </c>
      <c r="D202" s="219" t="s">
        <v>151</v>
      </c>
      <c r="E202" s="220" t="s">
        <v>1729</v>
      </c>
      <c r="F202" s="221" t="s">
        <v>1730</v>
      </c>
      <c r="G202" s="222" t="s">
        <v>1655</v>
      </c>
      <c r="H202" s="223">
        <v>1</v>
      </c>
      <c r="I202" s="224"/>
      <c r="J202" s="225">
        <f>ROUND(I202*H202,2)</f>
        <v>0</v>
      </c>
      <c r="K202" s="221" t="s">
        <v>1</v>
      </c>
      <c r="L202" s="45"/>
      <c r="M202" s="226" t="s">
        <v>1</v>
      </c>
      <c r="N202" s="227" t="s">
        <v>39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218</v>
      </c>
      <c r="AT202" s="230" t="s">
        <v>151</v>
      </c>
      <c r="AU202" s="230" t="s">
        <v>84</v>
      </c>
      <c r="AY202" s="18" t="s">
        <v>148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82</v>
      </c>
      <c r="BK202" s="231">
        <f>ROUND(I202*H202,2)</f>
        <v>0</v>
      </c>
      <c r="BL202" s="18" t="s">
        <v>218</v>
      </c>
      <c r="BM202" s="230" t="s">
        <v>1731</v>
      </c>
    </row>
    <row r="203" s="12" customFormat="1" ht="22.8" customHeight="1">
      <c r="A203" s="12"/>
      <c r="B203" s="203"/>
      <c r="C203" s="204"/>
      <c r="D203" s="205" t="s">
        <v>73</v>
      </c>
      <c r="E203" s="217" t="s">
        <v>1732</v>
      </c>
      <c r="F203" s="217" t="s">
        <v>1733</v>
      </c>
      <c r="G203" s="204"/>
      <c r="H203" s="204"/>
      <c r="I203" s="207"/>
      <c r="J203" s="218">
        <f>BK203</f>
        <v>0</v>
      </c>
      <c r="K203" s="204"/>
      <c r="L203" s="209"/>
      <c r="M203" s="210"/>
      <c r="N203" s="211"/>
      <c r="O203" s="211"/>
      <c r="P203" s="212">
        <f>SUM(P204:P226)</f>
        <v>0</v>
      </c>
      <c r="Q203" s="211"/>
      <c r="R203" s="212">
        <f>SUM(R204:R226)</f>
        <v>0.9535320719</v>
      </c>
      <c r="S203" s="211"/>
      <c r="T203" s="213">
        <f>SUM(T204:T226)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4" t="s">
        <v>84</v>
      </c>
      <c r="AT203" s="215" t="s">
        <v>73</v>
      </c>
      <c r="AU203" s="215" t="s">
        <v>82</v>
      </c>
      <c r="AY203" s="214" t="s">
        <v>148</v>
      </c>
      <c r="BK203" s="216">
        <f>SUM(BK204:BK226)</f>
        <v>0</v>
      </c>
    </row>
    <row r="204" s="2" customFormat="1" ht="24.15" customHeight="1">
      <c r="A204" s="39"/>
      <c r="B204" s="40"/>
      <c r="C204" s="219" t="s">
        <v>497</v>
      </c>
      <c r="D204" s="219" t="s">
        <v>151</v>
      </c>
      <c r="E204" s="220" t="s">
        <v>1734</v>
      </c>
      <c r="F204" s="221" t="s">
        <v>1735</v>
      </c>
      <c r="G204" s="222" t="s">
        <v>1655</v>
      </c>
      <c r="H204" s="223">
        <v>3</v>
      </c>
      <c r="I204" s="224"/>
      <c r="J204" s="225">
        <f>ROUND(I204*H204,2)</f>
        <v>0</v>
      </c>
      <c r="K204" s="221" t="s">
        <v>33</v>
      </c>
      <c r="L204" s="45"/>
      <c r="M204" s="226" t="s">
        <v>1</v>
      </c>
      <c r="N204" s="227" t="s">
        <v>39</v>
      </c>
      <c r="O204" s="92"/>
      <c r="P204" s="228">
        <f>O204*H204</f>
        <v>0</v>
      </c>
      <c r="Q204" s="228">
        <v>0.0037586270000000001</v>
      </c>
      <c r="R204" s="228">
        <f>Q204*H204</f>
        <v>0.011275881</v>
      </c>
      <c r="S204" s="228">
        <v>0</v>
      </c>
      <c r="T204" s="229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218</v>
      </c>
      <c r="AT204" s="230" t="s">
        <v>151</v>
      </c>
      <c r="AU204" s="230" t="s">
        <v>84</v>
      </c>
      <c r="AY204" s="18" t="s">
        <v>148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82</v>
      </c>
      <c r="BK204" s="231">
        <f>ROUND(I204*H204,2)</f>
        <v>0</v>
      </c>
      <c r="BL204" s="18" t="s">
        <v>218</v>
      </c>
      <c r="BM204" s="230" t="s">
        <v>568</v>
      </c>
    </row>
    <row r="205" s="2" customFormat="1" ht="24.15" customHeight="1">
      <c r="A205" s="39"/>
      <c r="B205" s="40"/>
      <c r="C205" s="219" t="s">
        <v>394</v>
      </c>
      <c r="D205" s="219" t="s">
        <v>151</v>
      </c>
      <c r="E205" s="220" t="s">
        <v>1736</v>
      </c>
      <c r="F205" s="221" t="s">
        <v>1737</v>
      </c>
      <c r="G205" s="222" t="s">
        <v>1655</v>
      </c>
      <c r="H205" s="223">
        <v>15</v>
      </c>
      <c r="I205" s="224"/>
      <c r="J205" s="225">
        <f>ROUND(I205*H205,2)</f>
        <v>0</v>
      </c>
      <c r="K205" s="221" t="s">
        <v>33</v>
      </c>
      <c r="L205" s="45"/>
      <c r="M205" s="226" t="s">
        <v>1</v>
      </c>
      <c r="N205" s="227" t="s">
        <v>39</v>
      </c>
      <c r="O205" s="92"/>
      <c r="P205" s="228">
        <f>O205*H205</f>
        <v>0</v>
      </c>
      <c r="Q205" s="228">
        <v>0.016968836300000002</v>
      </c>
      <c r="R205" s="228">
        <f>Q205*H205</f>
        <v>0.25453254450000001</v>
      </c>
      <c r="S205" s="228">
        <v>0</v>
      </c>
      <c r="T205" s="229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0" t="s">
        <v>218</v>
      </c>
      <c r="AT205" s="230" t="s">
        <v>151</v>
      </c>
      <c r="AU205" s="230" t="s">
        <v>84</v>
      </c>
      <c r="AY205" s="18" t="s">
        <v>148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8" t="s">
        <v>82</v>
      </c>
      <c r="BK205" s="231">
        <f>ROUND(I205*H205,2)</f>
        <v>0</v>
      </c>
      <c r="BL205" s="18" t="s">
        <v>218</v>
      </c>
      <c r="BM205" s="230" t="s">
        <v>572</v>
      </c>
    </row>
    <row r="206" s="2" customFormat="1" ht="24.15" customHeight="1">
      <c r="A206" s="39"/>
      <c r="B206" s="40"/>
      <c r="C206" s="219" t="s">
        <v>506</v>
      </c>
      <c r="D206" s="219" t="s">
        <v>151</v>
      </c>
      <c r="E206" s="220" t="s">
        <v>1738</v>
      </c>
      <c r="F206" s="221" t="s">
        <v>1739</v>
      </c>
      <c r="G206" s="222" t="s">
        <v>1655</v>
      </c>
      <c r="H206" s="223">
        <v>1</v>
      </c>
      <c r="I206" s="224"/>
      <c r="J206" s="225">
        <f>ROUND(I206*H206,2)</f>
        <v>0</v>
      </c>
      <c r="K206" s="221" t="s">
        <v>33</v>
      </c>
      <c r="L206" s="45"/>
      <c r="M206" s="226" t="s">
        <v>1</v>
      </c>
      <c r="N206" s="227" t="s">
        <v>39</v>
      </c>
      <c r="O206" s="92"/>
      <c r="P206" s="228">
        <f>O206*H206</f>
        <v>0</v>
      </c>
      <c r="Q206" s="228">
        <v>0.028937463300000001</v>
      </c>
      <c r="R206" s="228">
        <f>Q206*H206</f>
        <v>0.028937463300000001</v>
      </c>
      <c r="S206" s="228">
        <v>0</v>
      </c>
      <c r="T206" s="229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0" t="s">
        <v>218</v>
      </c>
      <c r="AT206" s="230" t="s">
        <v>151</v>
      </c>
      <c r="AU206" s="230" t="s">
        <v>84</v>
      </c>
      <c r="AY206" s="18" t="s">
        <v>148</v>
      </c>
      <c r="BE206" s="231">
        <f>IF(N206="základní",J206,0)</f>
        <v>0</v>
      </c>
      <c r="BF206" s="231">
        <f>IF(N206="snížená",J206,0)</f>
        <v>0</v>
      </c>
      <c r="BG206" s="231">
        <f>IF(N206="zákl. přenesená",J206,0)</f>
        <v>0</v>
      </c>
      <c r="BH206" s="231">
        <f>IF(N206="sníž. přenesená",J206,0)</f>
        <v>0</v>
      </c>
      <c r="BI206" s="231">
        <f>IF(N206="nulová",J206,0)</f>
        <v>0</v>
      </c>
      <c r="BJ206" s="18" t="s">
        <v>82</v>
      </c>
      <c r="BK206" s="231">
        <f>ROUND(I206*H206,2)</f>
        <v>0</v>
      </c>
      <c r="BL206" s="18" t="s">
        <v>218</v>
      </c>
      <c r="BM206" s="230" t="s">
        <v>587</v>
      </c>
    </row>
    <row r="207" s="2" customFormat="1" ht="24.15" customHeight="1">
      <c r="A207" s="39"/>
      <c r="B207" s="40"/>
      <c r="C207" s="219" t="s">
        <v>411</v>
      </c>
      <c r="D207" s="219" t="s">
        <v>151</v>
      </c>
      <c r="E207" s="220" t="s">
        <v>1740</v>
      </c>
      <c r="F207" s="221" t="s">
        <v>1741</v>
      </c>
      <c r="G207" s="222" t="s">
        <v>1655</v>
      </c>
      <c r="H207" s="223">
        <v>8</v>
      </c>
      <c r="I207" s="224"/>
      <c r="J207" s="225">
        <f>ROUND(I207*H207,2)</f>
        <v>0</v>
      </c>
      <c r="K207" s="221" t="s">
        <v>33</v>
      </c>
      <c r="L207" s="45"/>
      <c r="M207" s="226" t="s">
        <v>1</v>
      </c>
      <c r="N207" s="227" t="s">
        <v>39</v>
      </c>
      <c r="O207" s="92"/>
      <c r="P207" s="228">
        <f>O207*H207</f>
        <v>0</v>
      </c>
      <c r="Q207" s="228">
        <v>0.0190793132</v>
      </c>
      <c r="R207" s="228">
        <f>Q207*H207</f>
        <v>0.1526345056</v>
      </c>
      <c r="S207" s="228">
        <v>0</v>
      </c>
      <c r="T207" s="229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0" t="s">
        <v>218</v>
      </c>
      <c r="AT207" s="230" t="s">
        <v>151</v>
      </c>
      <c r="AU207" s="230" t="s">
        <v>84</v>
      </c>
      <c r="AY207" s="18" t="s">
        <v>148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8" t="s">
        <v>82</v>
      </c>
      <c r="BK207" s="231">
        <f>ROUND(I207*H207,2)</f>
        <v>0</v>
      </c>
      <c r="BL207" s="18" t="s">
        <v>218</v>
      </c>
      <c r="BM207" s="230" t="s">
        <v>593</v>
      </c>
    </row>
    <row r="208" s="2" customFormat="1" ht="24.15" customHeight="1">
      <c r="A208" s="39"/>
      <c r="B208" s="40"/>
      <c r="C208" s="219" t="s">
        <v>517</v>
      </c>
      <c r="D208" s="219" t="s">
        <v>151</v>
      </c>
      <c r="E208" s="220" t="s">
        <v>1742</v>
      </c>
      <c r="F208" s="221" t="s">
        <v>1743</v>
      </c>
      <c r="G208" s="222" t="s">
        <v>1655</v>
      </c>
      <c r="H208" s="223">
        <v>15</v>
      </c>
      <c r="I208" s="224"/>
      <c r="J208" s="225">
        <f>ROUND(I208*H208,2)</f>
        <v>0</v>
      </c>
      <c r="K208" s="221" t="s">
        <v>33</v>
      </c>
      <c r="L208" s="45"/>
      <c r="M208" s="226" t="s">
        <v>1</v>
      </c>
      <c r="N208" s="227" t="s">
        <v>39</v>
      </c>
      <c r="O208" s="92"/>
      <c r="P208" s="228">
        <f>O208*H208</f>
        <v>0</v>
      </c>
      <c r="Q208" s="228">
        <v>0.024629276499999998</v>
      </c>
      <c r="R208" s="228">
        <f>Q208*H208</f>
        <v>0.36943914749999995</v>
      </c>
      <c r="S208" s="228">
        <v>0</v>
      </c>
      <c r="T208" s="229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0" t="s">
        <v>218</v>
      </c>
      <c r="AT208" s="230" t="s">
        <v>151</v>
      </c>
      <c r="AU208" s="230" t="s">
        <v>84</v>
      </c>
      <c r="AY208" s="18" t="s">
        <v>148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8" t="s">
        <v>82</v>
      </c>
      <c r="BK208" s="231">
        <f>ROUND(I208*H208,2)</f>
        <v>0</v>
      </c>
      <c r="BL208" s="18" t="s">
        <v>218</v>
      </c>
      <c r="BM208" s="230" t="s">
        <v>598</v>
      </c>
    </row>
    <row r="209" s="2" customFormat="1" ht="24.15" customHeight="1">
      <c r="A209" s="39"/>
      <c r="B209" s="40"/>
      <c r="C209" s="219" t="s">
        <v>417</v>
      </c>
      <c r="D209" s="219" t="s">
        <v>151</v>
      </c>
      <c r="E209" s="220" t="s">
        <v>1744</v>
      </c>
      <c r="F209" s="221" t="s">
        <v>1745</v>
      </c>
      <c r="G209" s="222" t="s">
        <v>1655</v>
      </c>
      <c r="H209" s="223">
        <v>3</v>
      </c>
      <c r="I209" s="224"/>
      <c r="J209" s="225">
        <f>ROUND(I209*H209,2)</f>
        <v>0</v>
      </c>
      <c r="K209" s="221" t="s">
        <v>33</v>
      </c>
      <c r="L209" s="45"/>
      <c r="M209" s="226" t="s">
        <v>1</v>
      </c>
      <c r="N209" s="227" t="s">
        <v>39</v>
      </c>
      <c r="O209" s="92"/>
      <c r="P209" s="228">
        <f>O209*H209</f>
        <v>0</v>
      </c>
      <c r="Q209" s="228">
        <v>0.010469276499999999</v>
      </c>
      <c r="R209" s="228">
        <f>Q209*H209</f>
        <v>0.031407829499999998</v>
      </c>
      <c r="S209" s="228">
        <v>0</v>
      </c>
      <c r="T209" s="229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0" t="s">
        <v>218</v>
      </c>
      <c r="AT209" s="230" t="s">
        <v>151</v>
      </c>
      <c r="AU209" s="230" t="s">
        <v>84</v>
      </c>
      <c r="AY209" s="18" t="s">
        <v>148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8" t="s">
        <v>82</v>
      </c>
      <c r="BK209" s="231">
        <f>ROUND(I209*H209,2)</f>
        <v>0</v>
      </c>
      <c r="BL209" s="18" t="s">
        <v>218</v>
      </c>
      <c r="BM209" s="230" t="s">
        <v>602</v>
      </c>
    </row>
    <row r="210" s="2" customFormat="1" ht="33" customHeight="1">
      <c r="A210" s="39"/>
      <c r="B210" s="40"/>
      <c r="C210" s="219" t="s">
        <v>539</v>
      </c>
      <c r="D210" s="219" t="s">
        <v>151</v>
      </c>
      <c r="E210" s="220" t="s">
        <v>1746</v>
      </c>
      <c r="F210" s="221" t="s">
        <v>1747</v>
      </c>
      <c r="G210" s="222" t="s">
        <v>1655</v>
      </c>
      <c r="H210" s="223">
        <v>2</v>
      </c>
      <c r="I210" s="224"/>
      <c r="J210" s="225">
        <f>ROUND(I210*H210,2)</f>
        <v>0</v>
      </c>
      <c r="K210" s="221" t="s">
        <v>33</v>
      </c>
      <c r="L210" s="45"/>
      <c r="M210" s="226" t="s">
        <v>1</v>
      </c>
      <c r="N210" s="227" t="s">
        <v>39</v>
      </c>
      <c r="O210" s="92"/>
      <c r="P210" s="228">
        <f>O210*H210</f>
        <v>0</v>
      </c>
      <c r="Q210" s="228">
        <v>0.0049347121000000004</v>
      </c>
      <c r="R210" s="228">
        <f>Q210*H210</f>
        <v>0.0098694242000000008</v>
      </c>
      <c r="S210" s="228">
        <v>0</v>
      </c>
      <c r="T210" s="229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0" t="s">
        <v>218</v>
      </c>
      <c r="AT210" s="230" t="s">
        <v>151</v>
      </c>
      <c r="AU210" s="230" t="s">
        <v>84</v>
      </c>
      <c r="AY210" s="18" t="s">
        <v>148</v>
      </c>
      <c r="BE210" s="231">
        <f>IF(N210="základní",J210,0)</f>
        <v>0</v>
      </c>
      <c r="BF210" s="231">
        <f>IF(N210="snížená",J210,0)</f>
        <v>0</v>
      </c>
      <c r="BG210" s="231">
        <f>IF(N210="zákl. přenesená",J210,0)</f>
        <v>0</v>
      </c>
      <c r="BH210" s="231">
        <f>IF(N210="sníž. přenesená",J210,0)</f>
        <v>0</v>
      </c>
      <c r="BI210" s="231">
        <f>IF(N210="nulová",J210,0)</f>
        <v>0</v>
      </c>
      <c r="BJ210" s="18" t="s">
        <v>82</v>
      </c>
      <c r="BK210" s="231">
        <f>ROUND(I210*H210,2)</f>
        <v>0</v>
      </c>
      <c r="BL210" s="18" t="s">
        <v>218</v>
      </c>
      <c r="BM210" s="230" t="s">
        <v>611</v>
      </c>
    </row>
    <row r="211" s="2" customFormat="1" ht="24.15" customHeight="1">
      <c r="A211" s="39"/>
      <c r="B211" s="40"/>
      <c r="C211" s="219" t="s">
        <v>424</v>
      </c>
      <c r="D211" s="219" t="s">
        <v>151</v>
      </c>
      <c r="E211" s="220" t="s">
        <v>1748</v>
      </c>
      <c r="F211" s="221" t="s">
        <v>1749</v>
      </c>
      <c r="G211" s="222" t="s">
        <v>1655</v>
      </c>
      <c r="H211" s="223">
        <v>1</v>
      </c>
      <c r="I211" s="224"/>
      <c r="J211" s="225">
        <f>ROUND(I211*H211,2)</f>
        <v>0</v>
      </c>
      <c r="K211" s="221" t="s">
        <v>33</v>
      </c>
      <c r="L211" s="45"/>
      <c r="M211" s="226" t="s">
        <v>1</v>
      </c>
      <c r="N211" s="227" t="s">
        <v>39</v>
      </c>
      <c r="O211" s="92"/>
      <c r="P211" s="228">
        <f>O211*H211</f>
        <v>0</v>
      </c>
      <c r="Q211" s="228">
        <v>0.0147488363</v>
      </c>
      <c r="R211" s="228">
        <f>Q211*H211</f>
        <v>0.0147488363</v>
      </c>
      <c r="S211" s="228">
        <v>0</v>
      </c>
      <c r="T211" s="229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0" t="s">
        <v>218</v>
      </c>
      <c r="AT211" s="230" t="s">
        <v>151</v>
      </c>
      <c r="AU211" s="230" t="s">
        <v>84</v>
      </c>
      <c r="AY211" s="18" t="s">
        <v>148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8" t="s">
        <v>82</v>
      </c>
      <c r="BK211" s="231">
        <f>ROUND(I211*H211,2)</f>
        <v>0</v>
      </c>
      <c r="BL211" s="18" t="s">
        <v>218</v>
      </c>
      <c r="BM211" s="230" t="s">
        <v>619</v>
      </c>
    </row>
    <row r="212" s="2" customFormat="1" ht="24.15" customHeight="1">
      <c r="A212" s="39"/>
      <c r="B212" s="40"/>
      <c r="C212" s="219" t="s">
        <v>549</v>
      </c>
      <c r="D212" s="219" t="s">
        <v>151</v>
      </c>
      <c r="E212" s="220" t="s">
        <v>1750</v>
      </c>
      <c r="F212" s="221" t="s">
        <v>1751</v>
      </c>
      <c r="G212" s="222" t="s">
        <v>1655</v>
      </c>
      <c r="H212" s="223">
        <v>46</v>
      </c>
      <c r="I212" s="224"/>
      <c r="J212" s="225">
        <f>ROUND(I212*H212,2)</f>
        <v>0</v>
      </c>
      <c r="K212" s="221" t="s">
        <v>33</v>
      </c>
      <c r="L212" s="45"/>
      <c r="M212" s="226" t="s">
        <v>1</v>
      </c>
      <c r="N212" s="227" t="s">
        <v>39</v>
      </c>
      <c r="O212" s="92"/>
      <c r="P212" s="228">
        <f>O212*H212</f>
        <v>0</v>
      </c>
      <c r="Q212" s="228">
        <v>0.00023913999999999999</v>
      </c>
      <c r="R212" s="228">
        <f>Q212*H212</f>
        <v>0.01100044</v>
      </c>
      <c r="S212" s="228">
        <v>0</v>
      </c>
      <c r="T212" s="229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0" t="s">
        <v>218</v>
      </c>
      <c r="AT212" s="230" t="s">
        <v>151</v>
      </c>
      <c r="AU212" s="230" t="s">
        <v>84</v>
      </c>
      <c r="AY212" s="18" t="s">
        <v>148</v>
      </c>
      <c r="BE212" s="231">
        <f>IF(N212="základní",J212,0)</f>
        <v>0</v>
      </c>
      <c r="BF212" s="231">
        <f>IF(N212="snížená",J212,0)</f>
        <v>0</v>
      </c>
      <c r="BG212" s="231">
        <f>IF(N212="zákl. přenesená",J212,0)</f>
        <v>0</v>
      </c>
      <c r="BH212" s="231">
        <f>IF(N212="sníž. přenesená",J212,0)</f>
        <v>0</v>
      </c>
      <c r="BI212" s="231">
        <f>IF(N212="nulová",J212,0)</f>
        <v>0</v>
      </c>
      <c r="BJ212" s="18" t="s">
        <v>82</v>
      </c>
      <c r="BK212" s="231">
        <f>ROUND(I212*H212,2)</f>
        <v>0</v>
      </c>
      <c r="BL212" s="18" t="s">
        <v>218</v>
      </c>
      <c r="BM212" s="230" t="s">
        <v>628</v>
      </c>
    </row>
    <row r="213" s="2" customFormat="1" ht="24.15" customHeight="1">
      <c r="A213" s="39"/>
      <c r="B213" s="40"/>
      <c r="C213" s="219" t="s">
        <v>428</v>
      </c>
      <c r="D213" s="219" t="s">
        <v>151</v>
      </c>
      <c r="E213" s="220" t="s">
        <v>1752</v>
      </c>
      <c r="F213" s="221" t="s">
        <v>1753</v>
      </c>
      <c r="G213" s="222" t="s">
        <v>1655</v>
      </c>
      <c r="H213" s="223">
        <v>46</v>
      </c>
      <c r="I213" s="224"/>
      <c r="J213" s="225">
        <f>ROUND(I213*H213,2)</f>
        <v>0</v>
      </c>
      <c r="K213" s="221" t="s">
        <v>33</v>
      </c>
      <c r="L213" s="45"/>
      <c r="M213" s="226" t="s">
        <v>1</v>
      </c>
      <c r="N213" s="227" t="s">
        <v>39</v>
      </c>
      <c r="O213" s="92"/>
      <c r="P213" s="228">
        <f>O213*H213</f>
        <v>0</v>
      </c>
      <c r="Q213" s="228">
        <v>0.00018914</v>
      </c>
      <c r="R213" s="228">
        <f>Q213*H213</f>
        <v>0.0087004400000000003</v>
      </c>
      <c r="S213" s="228">
        <v>0</v>
      </c>
      <c r="T213" s="229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0" t="s">
        <v>218</v>
      </c>
      <c r="AT213" s="230" t="s">
        <v>151</v>
      </c>
      <c r="AU213" s="230" t="s">
        <v>84</v>
      </c>
      <c r="AY213" s="18" t="s">
        <v>148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8" t="s">
        <v>82</v>
      </c>
      <c r="BK213" s="231">
        <f>ROUND(I213*H213,2)</f>
        <v>0</v>
      </c>
      <c r="BL213" s="18" t="s">
        <v>218</v>
      </c>
      <c r="BM213" s="230" t="s">
        <v>635</v>
      </c>
    </row>
    <row r="214" s="2" customFormat="1" ht="21.75" customHeight="1">
      <c r="A214" s="39"/>
      <c r="B214" s="40"/>
      <c r="C214" s="219" t="s">
        <v>565</v>
      </c>
      <c r="D214" s="219" t="s">
        <v>151</v>
      </c>
      <c r="E214" s="220" t="s">
        <v>1754</v>
      </c>
      <c r="F214" s="221" t="s">
        <v>1755</v>
      </c>
      <c r="G214" s="222" t="s">
        <v>1655</v>
      </c>
      <c r="H214" s="223">
        <v>46</v>
      </c>
      <c r="I214" s="224"/>
      <c r="J214" s="225">
        <f>ROUND(I214*H214,2)</f>
        <v>0</v>
      </c>
      <c r="K214" s="221" t="s">
        <v>33</v>
      </c>
      <c r="L214" s="45"/>
      <c r="M214" s="226" t="s">
        <v>1</v>
      </c>
      <c r="N214" s="227" t="s">
        <v>39</v>
      </c>
      <c r="O214" s="92"/>
      <c r="P214" s="228">
        <f>O214*H214</f>
        <v>0</v>
      </c>
      <c r="Q214" s="228">
        <v>8.9140000000000004E-05</v>
      </c>
      <c r="R214" s="228">
        <f>Q214*H214</f>
        <v>0.0041004400000000003</v>
      </c>
      <c r="S214" s="228">
        <v>0</v>
      </c>
      <c r="T214" s="229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0" t="s">
        <v>218</v>
      </c>
      <c r="AT214" s="230" t="s">
        <v>151</v>
      </c>
      <c r="AU214" s="230" t="s">
        <v>84</v>
      </c>
      <c r="AY214" s="18" t="s">
        <v>148</v>
      </c>
      <c r="BE214" s="231">
        <f>IF(N214="základní",J214,0)</f>
        <v>0</v>
      </c>
      <c r="BF214" s="231">
        <f>IF(N214="snížená",J214,0)</f>
        <v>0</v>
      </c>
      <c r="BG214" s="231">
        <f>IF(N214="zákl. přenesená",J214,0)</f>
        <v>0</v>
      </c>
      <c r="BH214" s="231">
        <f>IF(N214="sníž. přenesená",J214,0)</f>
        <v>0</v>
      </c>
      <c r="BI214" s="231">
        <f>IF(N214="nulová",J214,0)</f>
        <v>0</v>
      </c>
      <c r="BJ214" s="18" t="s">
        <v>82</v>
      </c>
      <c r="BK214" s="231">
        <f>ROUND(I214*H214,2)</f>
        <v>0</v>
      </c>
      <c r="BL214" s="18" t="s">
        <v>218</v>
      </c>
      <c r="BM214" s="230" t="s">
        <v>649</v>
      </c>
    </row>
    <row r="215" s="2" customFormat="1" ht="24.15" customHeight="1">
      <c r="A215" s="39"/>
      <c r="B215" s="40"/>
      <c r="C215" s="219" t="s">
        <v>436</v>
      </c>
      <c r="D215" s="219" t="s">
        <v>151</v>
      </c>
      <c r="E215" s="220" t="s">
        <v>1756</v>
      </c>
      <c r="F215" s="221" t="s">
        <v>1757</v>
      </c>
      <c r="G215" s="222" t="s">
        <v>1655</v>
      </c>
      <c r="H215" s="223">
        <v>3</v>
      </c>
      <c r="I215" s="224"/>
      <c r="J215" s="225">
        <f>ROUND(I215*H215,2)</f>
        <v>0</v>
      </c>
      <c r="K215" s="221" t="s">
        <v>33</v>
      </c>
      <c r="L215" s="45"/>
      <c r="M215" s="226" t="s">
        <v>1</v>
      </c>
      <c r="N215" s="227" t="s">
        <v>39</v>
      </c>
      <c r="O215" s="92"/>
      <c r="P215" s="228">
        <f>O215*H215</f>
        <v>0</v>
      </c>
      <c r="Q215" s="228">
        <v>0.0019591399999999998</v>
      </c>
      <c r="R215" s="228">
        <f>Q215*H215</f>
        <v>0.0058774199999999995</v>
      </c>
      <c r="S215" s="228">
        <v>0</v>
      </c>
      <c r="T215" s="229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30" t="s">
        <v>218</v>
      </c>
      <c r="AT215" s="230" t="s">
        <v>151</v>
      </c>
      <c r="AU215" s="230" t="s">
        <v>84</v>
      </c>
      <c r="AY215" s="18" t="s">
        <v>148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8" t="s">
        <v>82</v>
      </c>
      <c r="BK215" s="231">
        <f>ROUND(I215*H215,2)</f>
        <v>0</v>
      </c>
      <c r="BL215" s="18" t="s">
        <v>218</v>
      </c>
      <c r="BM215" s="230" t="s">
        <v>658</v>
      </c>
    </row>
    <row r="216" s="2" customFormat="1" ht="24.15" customHeight="1">
      <c r="A216" s="39"/>
      <c r="B216" s="40"/>
      <c r="C216" s="219" t="s">
        <v>584</v>
      </c>
      <c r="D216" s="219" t="s">
        <v>151</v>
      </c>
      <c r="E216" s="220" t="s">
        <v>1758</v>
      </c>
      <c r="F216" s="221" t="s">
        <v>1759</v>
      </c>
      <c r="G216" s="222" t="s">
        <v>1655</v>
      </c>
      <c r="H216" s="223">
        <v>2</v>
      </c>
      <c r="I216" s="224"/>
      <c r="J216" s="225">
        <f>ROUND(I216*H216,2)</f>
        <v>0</v>
      </c>
      <c r="K216" s="221" t="s">
        <v>1</v>
      </c>
      <c r="L216" s="45"/>
      <c r="M216" s="226" t="s">
        <v>1</v>
      </c>
      <c r="N216" s="227" t="s">
        <v>39</v>
      </c>
      <c r="O216" s="92"/>
      <c r="P216" s="228">
        <f>O216*H216</f>
        <v>0</v>
      </c>
      <c r="Q216" s="228">
        <v>0</v>
      </c>
      <c r="R216" s="228">
        <f>Q216*H216</f>
        <v>0</v>
      </c>
      <c r="S216" s="228">
        <v>0</v>
      </c>
      <c r="T216" s="229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0" t="s">
        <v>218</v>
      </c>
      <c r="AT216" s="230" t="s">
        <v>151</v>
      </c>
      <c r="AU216" s="230" t="s">
        <v>84</v>
      </c>
      <c r="AY216" s="18" t="s">
        <v>148</v>
      </c>
      <c r="BE216" s="231">
        <f>IF(N216="základní",J216,0)</f>
        <v>0</v>
      </c>
      <c r="BF216" s="231">
        <f>IF(N216="snížená",J216,0)</f>
        <v>0</v>
      </c>
      <c r="BG216" s="231">
        <f>IF(N216="zákl. přenesená",J216,0)</f>
        <v>0</v>
      </c>
      <c r="BH216" s="231">
        <f>IF(N216="sníž. přenesená",J216,0)</f>
        <v>0</v>
      </c>
      <c r="BI216" s="231">
        <f>IF(N216="nulová",J216,0)</f>
        <v>0</v>
      </c>
      <c r="BJ216" s="18" t="s">
        <v>82</v>
      </c>
      <c r="BK216" s="231">
        <f>ROUND(I216*H216,2)</f>
        <v>0</v>
      </c>
      <c r="BL216" s="18" t="s">
        <v>218</v>
      </c>
      <c r="BM216" s="230" t="s">
        <v>668</v>
      </c>
    </row>
    <row r="217" s="2" customFormat="1" ht="21.75" customHeight="1">
      <c r="A217" s="39"/>
      <c r="B217" s="40"/>
      <c r="C217" s="219" t="s">
        <v>443</v>
      </c>
      <c r="D217" s="219" t="s">
        <v>151</v>
      </c>
      <c r="E217" s="220" t="s">
        <v>1760</v>
      </c>
      <c r="F217" s="221" t="s">
        <v>1761</v>
      </c>
      <c r="G217" s="222" t="s">
        <v>1655</v>
      </c>
      <c r="H217" s="223">
        <v>18</v>
      </c>
      <c r="I217" s="224"/>
      <c r="J217" s="225">
        <f>ROUND(I217*H217,2)</f>
        <v>0</v>
      </c>
      <c r="K217" s="221" t="s">
        <v>33</v>
      </c>
      <c r="L217" s="45"/>
      <c r="M217" s="226" t="s">
        <v>1</v>
      </c>
      <c r="N217" s="227" t="s">
        <v>39</v>
      </c>
      <c r="O217" s="92"/>
      <c r="P217" s="228">
        <f>O217*H217</f>
        <v>0</v>
      </c>
      <c r="Q217" s="228">
        <v>0.0018</v>
      </c>
      <c r="R217" s="228">
        <f>Q217*H217</f>
        <v>0.032399999999999998</v>
      </c>
      <c r="S217" s="228">
        <v>0</v>
      </c>
      <c r="T217" s="229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0" t="s">
        <v>218</v>
      </c>
      <c r="AT217" s="230" t="s">
        <v>151</v>
      </c>
      <c r="AU217" s="230" t="s">
        <v>84</v>
      </c>
      <c r="AY217" s="18" t="s">
        <v>148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8" t="s">
        <v>82</v>
      </c>
      <c r="BK217" s="231">
        <f>ROUND(I217*H217,2)</f>
        <v>0</v>
      </c>
      <c r="BL217" s="18" t="s">
        <v>218</v>
      </c>
      <c r="BM217" s="230" t="s">
        <v>674</v>
      </c>
    </row>
    <row r="218" s="2" customFormat="1" ht="24.15" customHeight="1">
      <c r="A218" s="39"/>
      <c r="B218" s="40"/>
      <c r="C218" s="219" t="s">
        <v>595</v>
      </c>
      <c r="D218" s="219" t="s">
        <v>151</v>
      </c>
      <c r="E218" s="220" t="s">
        <v>1762</v>
      </c>
      <c r="F218" s="221" t="s">
        <v>1763</v>
      </c>
      <c r="G218" s="222" t="s">
        <v>1655</v>
      </c>
      <c r="H218" s="223">
        <v>5</v>
      </c>
      <c r="I218" s="224"/>
      <c r="J218" s="225">
        <f>ROUND(I218*H218,2)</f>
        <v>0</v>
      </c>
      <c r="K218" s="221" t="s">
        <v>33</v>
      </c>
      <c r="L218" s="45"/>
      <c r="M218" s="226" t="s">
        <v>1</v>
      </c>
      <c r="N218" s="227" t="s">
        <v>39</v>
      </c>
      <c r="O218" s="92"/>
      <c r="P218" s="228">
        <f>O218*H218</f>
        <v>0</v>
      </c>
      <c r="Q218" s="228">
        <v>0.0030945399999999998</v>
      </c>
      <c r="R218" s="228">
        <f>Q218*H218</f>
        <v>0.015472699999999999</v>
      </c>
      <c r="S218" s="228">
        <v>0</v>
      </c>
      <c r="T218" s="229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0" t="s">
        <v>218</v>
      </c>
      <c r="AT218" s="230" t="s">
        <v>151</v>
      </c>
      <c r="AU218" s="230" t="s">
        <v>84</v>
      </c>
      <c r="AY218" s="18" t="s">
        <v>148</v>
      </c>
      <c r="BE218" s="231">
        <f>IF(N218="základní",J218,0)</f>
        <v>0</v>
      </c>
      <c r="BF218" s="231">
        <f>IF(N218="snížená",J218,0)</f>
        <v>0</v>
      </c>
      <c r="BG218" s="231">
        <f>IF(N218="zákl. přenesená",J218,0)</f>
        <v>0</v>
      </c>
      <c r="BH218" s="231">
        <f>IF(N218="sníž. přenesená",J218,0)</f>
        <v>0</v>
      </c>
      <c r="BI218" s="231">
        <f>IF(N218="nulová",J218,0)</f>
        <v>0</v>
      </c>
      <c r="BJ218" s="18" t="s">
        <v>82</v>
      </c>
      <c r="BK218" s="231">
        <f>ROUND(I218*H218,2)</f>
        <v>0</v>
      </c>
      <c r="BL218" s="18" t="s">
        <v>218</v>
      </c>
      <c r="BM218" s="230" t="s">
        <v>679</v>
      </c>
    </row>
    <row r="219" s="2" customFormat="1" ht="24.15" customHeight="1">
      <c r="A219" s="39"/>
      <c r="B219" s="40"/>
      <c r="C219" s="219" t="s">
        <v>453</v>
      </c>
      <c r="D219" s="219" t="s">
        <v>151</v>
      </c>
      <c r="E219" s="220" t="s">
        <v>1764</v>
      </c>
      <c r="F219" s="221" t="s">
        <v>1765</v>
      </c>
      <c r="G219" s="222" t="s">
        <v>165</v>
      </c>
      <c r="H219" s="223">
        <v>2</v>
      </c>
      <c r="I219" s="224"/>
      <c r="J219" s="225">
        <f>ROUND(I219*H219,2)</f>
        <v>0</v>
      </c>
      <c r="K219" s="221" t="s">
        <v>33</v>
      </c>
      <c r="L219" s="45"/>
      <c r="M219" s="226" t="s">
        <v>1</v>
      </c>
      <c r="N219" s="227" t="s">
        <v>39</v>
      </c>
      <c r="O219" s="92"/>
      <c r="P219" s="228">
        <f>O219*H219</f>
        <v>0</v>
      </c>
      <c r="Q219" s="228">
        <v>0.00046749999999999998</v>
      </c>
      <c r="R219" s="228">
        <f>Q219*H219</f>
        <v>0.00093499999999999996</v>
      </c>
      <c r="S219" s="228">
        <v>0</v>
      </c>
      <c r="T219" s="229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0" t="s">
        <v>218</v>
      </c>
      <c r="AT219" s="230" t="s">
        <v>151</v>
      </c>
      <c r="AU219" s="230" t="s">
        <v>84</v>
      </c>
      <c r="AY219" s="18" t="s">
        <v>148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8" t="s">
        <v>82</v>
      </c>
      <c r="BK219" s="231">
        <f>ROUND(I219*H219,2)</f>
        <v>0</v>
      </c>
      <c r="BL219" s="18" t="s">
        <v>218</v>
      </c>
      <c r="BM219" s="230" t="s">
        <v>682</v>
      </c>
    </row>
    <row r="220" s="2" customFormat="1" ht="16.5" customHeight="1">
      <c r="A220" s="39"/>
      <c r="B220" s="40"/>
      <c r="C220" s="219" t="s">
        <v>608</v>
      </c>
      <c r="D220" s="219" t="s">
        <v>151</v>
      </c>
      <c r="E220" s="220" t="s">
        <v>1766</v>
      </c>
      <c r="F220" s="221" t="s">
        <v>1767</v>
      </c>
      <c r="G220" s="222" t="s">
        <v>165</v>
      </c>
      <c r="H220" s="223">
        <v>8</v>
      </c>
      <c r="I220" s="224"/>
      <c r="J220" s="225">
        <f>ROUND(I220*H220,2)</f>
        <v>0</v>
      </c>
      <c r="K220" s="221" t="s">
        <v>33</v>
      </c>
      <c r="L220" s="45"/>
      <c r="M220" s="226" t="s">
        <v>1</v>
      </c>
      <c r="N220" s="227" t="s">
        <v>39</v>
      </c>
      <c r="O220" s="92"/>
      <c r="P220" s="228">
        <f>O220*H220</f>
        <v>0</v>
      </c>
      <c r="Q220" s="228">
        <v>0.00027500000000000002</v>
      </c>
      <c r="R220" s="228">
        <f>Q220*H220</f>
        <v>0.0022000000000000001</v>
      </c>
      <c r="S220" s="228">
        <v>0</v>
      </c>
      <c r="T220" s="229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0" t="s">
        <v>218</v>
      </c>
      <c r="AT220" s="230" t="s">
        <v>151</v>
      </c>
      <c r="AU220" s="230" t="s">
        <v>84</v>
      </c>
      <c r="AY220" s="18" t="s">
        <v>148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8" t="s">
        <v>82</v>
      </c>
      <c r="BK220" s="231">
        <f>ROUND(I220*H220,2)</f>
        <v>0</v>
      </c>
      <c r="BL220" s="18" t="s">
        <v>218</v>
      </c>
      <c r="BM220" s="230" t="s">
        <v>688</v>
      </c>
    </row>
    <row r="221" s="2" customFormat="1" ht="24.15" customHeight="1">
      <c r="A221" s="39"/>
      <c r="B221" s="40"/>
      <c r="C221" s="219" t="s">
        <v>458</v>
      </c>
      <c r="D221" s="219" t="s">
        <v>151</v>
      </c>
      <c r="E221" s="220" t="s">
        <v>1768</v>
      </c>
      <c r="F221" s="221" t="s">
        <v>1769</v>
      </c>
      <c r="G221" s="222" t="s">
        <v>1655</v>
      </c>
      <c r="H221" s="223">
        <v>5</v>
      </c>
      <c r="I221" s="224"/>
      <c r="J221" s="225">
        <f>ROUND(I221*H221,2)</f>
        <v>0</v>
      </c>
      <c r="K221" s="221" t="s">
        <v>1</v>
      </c>
      <c r="L221" s="45"/>
      <c r="M221" s="226" t="s">
        <v>1</v>
      </c>
      <c r="N221" s="227" t="s">
        <v>39</v>
      </c>
      <c r="O221" s="92"/>
      <c r="P221" s="228">
        <f>O221*H221</f>
        <v>0</v>
      </c>
      <c r="Q221" s="228">
        <v>0</v>
      </c>
      <c r="R221" s="228">
        <f>Q221*H221</f>
        <v>0</v>
      </c>
      <c r="S221" s="228">
        <v>0</v>
      </c>
      <c r="T221" s="229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0" t="s">
        <v>218</v>
      </c>
      <c r="AT221" s="230" t="s">
        <v>151</v>
      </c>
      <c r="AU221" s="230" t="s">
        <v>84</v>
      </c>
      <c r="AY221" s="18" t="s">
        <v>148</v>
      </c>
      <c r="BE221" s="231">
        <f>IF(N221="základní",J221,0)</f>
        <v>0</v>
      </c>
      <c r="BF221" s="231">
        <f>IF(N221="snížená",J221,0)</f>
        <v>0</v>
      </c>
      <c r="BG221" s="231">
        <f>IF(N221="zákl. přenesená",J221,0)</f>
        <v>0</v>
      </c>
      <c r="BH221" s="231">
        <f>IF(N221="sníž. přenesená",J221,0)</f>
        <v>0</v>
      </c>
      <c r="BI221" s="231">
        <f>IF(N221="nulová",J221,0)</f>
        <v>0</v>
      </c>
      <c r="BJ221" s="18" t="s">
        <v>82</v>
      </c>
      <c r="BK221" s="231">
        <f>ROUND(I221*H221,2)</f>
        <v>0</v>
      </c>
      <c r="BL221" s="18" t="s">
        <v>218</v>
      </c>
      <c r="BM221" s="230" t="s">
        <v>692</v>
      </c>
    </row>
    <row r="222" s="14" customFormat="1">
      <c r="A222" s="14"/>
      <c r="B222" s="243"/>
      <c r="C222" s="244"/>
      <c r="D222" s="234" t="s">
        <v>156</v>
      </c>
      <c r="E222" s="245" t="s">
        <v>1</v>
      </c>
      <c r="F222" s="246" t="s">
        <v>1770</v>
      </c>
      <c r="G222" s="244"/>
      <c r="H222" s="247">
        <v>5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156</v>
      </c>
      <c r="AU222" s="253" t="s">
        <v>84</v>
      </c>
      <c r="AV222" s="14" t="s">
        <v>84</v>
      </c>
      <c r="AW222" s="14" t="s">
        <v>30</v>
      </c>
      <c r="AX222" s="14" t="s">
        <v>74</v>
      </c>
      <c r="AY222" s="253" t="s">
        <v>148</v>
      </c>
    </row>
    <row r="223" s="15" customFormat="1">
      <c r="A223" s="15"/>
      <c r="B223" s="254"/>
      <c r="C223" s="255"/>
      <c r="D223" s="234" t="s">
        <v>156</v>
      </c>
      <c r="E223" s="256" t="s">
        <v>1</v>
      </c>
      <c r="F223" s="257" t="s">
        <v>162</v>
      </c>
      <c r="G223" s="255"/>
      <c r="H223" s="258">
        <v>5</v>
      </c>
      <c r="I223" s="259"/>
      <c r="J223" s="255"/>
      <c r="K223" s="255"/>
      <c r="L223" s="260"/>
      <c r="M223" s="261"/>
      <c r="N223" s="262"/>
      <c r="O223" s="262"/>
      <c r="P223" s="262"/>
      <c r="Q223" s="262"/>
      <c r="R223" s="262"/>
      <c r="S223" s="262"/>
      <c r="T223" s="263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64" t="s">
        <v>156</v>
      </c>
      <c r="AU223" s="264" t="s">
        <v>84</v>
      </c>
      <c r="AV223" s="15" t="s">
        <v>155</v>
      </c>
      <c r="AW223" s="15" t="s">
        <v>30</v>
      </c>
      <c r="AX223" s="15" t="s">
        <v>82</v>
      </c>
      <c r="AY223" s="264" t="s">
        <v>148</v>
      </c>
    </row>
    <row r="224" s="2" customFormat="1" ht="24.15" customHeight="1">
      <c r="A224" s="39"/>
      <c r="B224" s="40"/>
      <c r="C224" s="219" t="s">
        <v>625</v>
      </c>
      <c r="D224" s="219" t="s">
        <v>151</v>
      </c>
      <c r="E224" s="220" t="s">
        <v>1771</v>
      </c>
      <c r="F224" s="221" t="s">
        <v>1772</v>
      </c>
      <c r="G224" s="222" t="s">
        <v>165</v>
      </c>
      <c r="H224" s="223">
        <v>1</v>
      </c>
      <c r="I224" s="224"/>
      <c r="J224" s="225">
        <f>ROUND(I224*H224,2)</f>
        <v>0</v>
      </c>
      <c r="K224" s="221" t="s">
        <v>1</v>
      </c>
      <c r="L224" s="45"/>
      <c r="M224" s="226" t="s">
        <v>1</v>
      </c>
      <c r="N224" s="227" t="s">
        <v>39</v>
      </c>
      <c r="O224" s="92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0" t="s">
        <v>218</v>
      </c>
      <c r="AT224" s="230" t="s">
        <v>151</v>
      </c>
      <c r="AU224" s="230" t="s">
        <v>84</v>
      </c>
      <c r="AY224" s="18" t="s">
        <v>148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8" t="s">
        <v>82</v>
      </c>
      <c r="BK224" s="231">
        <f>ROUND(I224*H224,2)</f>
        <v>0</v>
      </c>
      <c r="BL224" s="18" t="s">
        <v>218</v>
      </c>
      <c r="BM224" s="230" t="s">
        <v>699</v>
      </c>
    </row>
    <row r="225" s="2" customFormat="1" ht="24.15" customHeight="1">
      <c r="A225" s="39"/>
      <c r="B225" s="40"/>
      <c r="C225" s="219" t="s">
        <v>462</v>
      </c>
      <c r="D225" s="219" t="s">
        <v>151</v>
      </c>
      <c r="E225" s="220" t="s">
        <v>1773</v>
      </c>
      <c r="F225" s="221" t="s">
        <v>1774</v>
      </c>
      <c r="G225" s="222" t="s">
        <v>173</v>
      </c>
      <c r="H225" s="223">
        <v>1.1060000000000001</v>
      </c>
      <c r="I225" s="224"/>
      <c r="J225" s="225">
        <f>ROUND(I225*H225,2)</f>
        <v>0</v>
      </c>
      <c r="K225" s="221" t="s">
        <v>33</v>
      </c>
      <c r="L225" s="45"/>
      <c r="M225" s="226" t="s">
        <v>1</v>
      </c>
      <c r="N225" s="227" t="s">
        <v>39</v>
      </c>
      <c r="O225" s="92"/>
      <c r="P225" s="228">
        <f>O225*H225</f>
        <v>0</v>
      </c>
      <c r="Q225" s="228">
        <v>0</v>
      </c>
      <c r="R225" s="228">
        <f>Q225*H225</f>
        <v>0</v>
      </c>
      <c r="S225" s="228">
        <v>0</v>
      </c>
      <c r="T225" s="229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0" t="s">
        <v>218</v>
      </c>
      <c r="AT225" s="230" t="s">
        <v>151</v>
      </c>
      <c r="AU225" s="230" t="s">
        <v>84</v>
      </c>
      <c r="AY225" s="18" t="s">
        <v>148</v>
      </c>
      <c r="BE225" s="231">
        <f>IF(N225="základní",J225,0)</f>
        <v>0</v>
      </c>
      <c r="BF225" s="231">
        <f>IF(N225="snížená",J225,0)</f>
        <v>0</v>
      </c>
      <c r="BG225" s="231">
        <f>IF(N225="zákl. přenesená",J225,0)</f>
        <v>0</v>
      </c>
      <c r="BH225" s="231">
        <f>IF(N225="sníž. přenesená",J225,0)</f>
        <v>0</v>
      </c>
      <c r="BI225" s="231">
        <f>IF(N225="nulová",J225,0)</f>
        <v>0</v>
      </c>
      <c r="BJ225" s="18" t="s">
        <v>82</v>
      </c>
      <c r="BK225" s="231">
        <f>ROUND(I225*H225,2)</f>
        <v>0</v>
      </c>
      <c r="BL225" s="18" t="s">
        <v>218</v>
      </c>
      <c r="BM225" s="230" t="s">
        <v>705</v>
      </c>
    </row>
    <row r="226" s="2" customFormat="1" ht="24.15" customHeight="1">
      <c r="A226" s="39"/>
      <c r="B226" s="40"/>
      <c r="C226" s="219" t="s">
        <v>646</v>
      </c>
      <c r="D226" s="219" t="s">
        <v>151</v>
      </c>
      <c r="E226" s="220" t="s">
        <v>1775</v>
      </c>
      <c r="F226" s="221" t="s">
        <v>1776</v>
      </c>
      <c r="G226" s="222" t="s">
        <v>173</v>
      </c>
      <c r="H226" s="223">
        <v>1.1060000000000001</v>
      </c>
      <c r="I226" s="224"/>
      <c r="J226" s="225">
        <f>ROUND(I226*H226,2)</f>
        <v>0</v>
      </c>
      <c r="K226" s="221" t="s">
        <v>33</v>
      </c>
      <c r="L226" s="45"/>
      <c r="M226" s="226" t="s">
        <v>1</v>
      </c>
      <c r="N226" s="227" t="s">
        <v>39</v>
      </c>
      <c r="O226" s="92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0" t="s">
        <v>218</v>
      </c>
      <c r="AT226" s="230" t="s">
        <v>151</v>
      </c>
      <c r="AU226" s="230" t="s">
        <v>84</v>
      </c>
      <c r="AY226" s="18" t="s">
        <v>148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8" t="s">
        <v>82</v>
      </c>
      <c r="BK226" s="231">
        <f>ROUND(I226*H226,2)</f>
        <v>0</v>
      </c>
      <c r="BL226" s="18" t="s">
        <v>218</v>
      </c>
      <c r="BM226" s="230" t="s">
        <v>548</v>
      </c>
    </row>
    <row r="227" s="12" customFormat="1" ht="22.8" customHeight="1">
      <c r="A227" s="12"/>
      <c r="B227" s="203"/>
      <c r="C227" s="204"/>
      <c r="D227" s="205" t="s">
        <v>73</v>
      </c>
      <c r="E227" s="217" t="s">
        <v>1777</v>
      </c>
      <c r="F227" s="217" t="s">
        <v>1778</v>
      </c>
      <c r="G227" s="204"/>
      <c r="H227" s="204"/>
      <c r="I227" s="207"/>
      <c r="J227" s="218">
        <f>BK227</f>
        <v>0</v>
      </c>
      <c r="K227" s="204"/>
      <c r="L227" s="209"/>
      <c r="M227" s="210"/>
      <c r="N227" s="211"/>
      <c r="O227" s="211"/>
      <c r="P227" s="212">
        <f>SUM(P228:P230)</f>
        <v>0</v>
      </c>
      <c r="Q227" s="211"/>
      <c r="R227" s="212">
        <f>SUM(R228:R230)</f>
        <v>0.13800000000000001</v>
      </c>
      <c r="S227" s="211"/>
      <c r="T227" s="213">
        <f>SUM(T228:T230)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4" t="s">
        <v>84</v>
      </c>
      <c r="AT227" s="215" t="s">
        <v>73</v>
      </c>
      <c r="AU227" s="215" t="s">
        <v>82</v>
      </c>
      <c r="AY227" s="214" t="s">
        <v>148</v>
      </c>
      <c r="BK227" s="216">
        <f>SUM(BK228:BK230)</f>
        <v>0</v>
      </c>
    </row>
    <row r="228" s="2" customFormat="1" ht="33" customHeight="1">
      <c r="A228" s="39"/>
      <c r="B228" s="40"/>
      <c r="C228" s="219" t="s">
        <v>466</v>
      </c>
      <c r="D228" s="219" t="s">
        <v>151</v>
      </c>
      <c r="E228" s="220" t="s">
        <v>1779</v>
      </c>
      <c r="F228" s="221" t="s">
        <v>1780</v>
      </c>
      <c r="G228" s="222" t="s">
        <v>1655</v>
      </c>
      <c r="H228" s="223">
        <v>15</v>
      </c>
      <c r="I228" s="224"/>
      <c r="J228" s="225">
        <f>ROUND(I228*H228,2)</f>
        <v>0</v>
      </c>
      <c r="K228" s="221" t="s">
        <v>33</v>
      </c>
      <c r="L228" s="45"/>
      <c r="M228" s="226" t="s">
        <v>1</v>
      </c>
      <c r="N228" s="227" t="s">
        <v>39</v>
      </c>
      <c r="O228" s="92"/>
      <c r="P228" s="228">
        <f>O228*H228</f>
        <v>0</v>
      </c>
      <c r="Q228" s="228">
        <v>0.0091999999999999998</v>
      </c>
      <c r="R228" s="228">
        <f>Q228*H228</f>
        <v>0.13800000000000001</v>
      </c>
      <c r="S228" s="228">
        <v>0</v>
      </c>
      <c r="T228" s="229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0" t="s">
        <v>218</v>
      </c>
      <c r="AT228" s="230" t="s">
        <v>151</v>
      </c>
      <c r="AU228" s="230" t="s">
        <v>84</v>
      </c>
      <c r="AY228" s="18" t="s">
        <v>148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8" t="s">
        <v>82</v>
      </c>
      <c r="BK228" s="231">
        <f>ROUND(I228*H228,2)</f>
        <v>0</v>
      </c>
      <c r="BL228" s="18" t="s">
        <v>218</v>
      </c>
      <c r="BM228" s="230" t="s">
        <v>714</v>
      </c>
    </row>
    <row r="229" s="2" customFormat="1" ht="24.15" customHeight="1">
      <c r="A229" s="39"/>
      <c r="B229" s="40"/>
      <c r="C229" s="219" t="s">
        <v>665</v>
      </c>
      <c r="D229" s="219" t="s">
        <v>151</v>
      </c>
      <c r="E229" s="220" t="s">
        <v>1781</v>
      </c>
      <c r="F229" s="221" t="s">
        <v>1782</v>
      </c>
      <c r="G229" s="222" t="s">
        <v>173</v>
      </c>
      <c r="H229" s="223">
        <v>0.13800000000000001</v>
      </c>
      <c r="I229" s="224"/>
      <c r="J229" s="225">
        <f>ROUND(I229*H229,2)</f>
        <v>0</v>
      </c>
      <c r="K229" s="221" t="s">
        <v>33</v>
      </c>
      <c r="L229" s="45"/>
      <c r="M229" s="226" t="s">
        <v>1</v>
      </c>
      <c r="N229" s="227" t="s">
        <v>39</v>
      </c>
      <c r="O229" s="92"/>
      <c r="P229" s="228">
        <f>O229*H229</f>
        <v>0</v>
      </c>
      <c r="Q229" s="228">
        <v>0</v>
      </c>
      <c r="R229" s="228">
        <f>Q229*H229</f>
        <v>0</v>
      </c>
      <c r="S229" s="228">
        <v>0</v>
      </c>
      <c r="T229" s="229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0" t="s">
        <v>218</v>
      </c>
      <c r="AT229" s="230" t="s">
        <v>151</v>
      </c>
      <c r="AU229" s="230" t="s">
        <v>84</v>
      </c>
      <c r="AY229" s="18" t="s">
        <v>148</v>
      </c>
      <c r="BE229" s="231">
        <f>IF(N229="základní",J229,0)</f>
        <v>0</v>
      </c>
      <c r="BF229" s="231">
        <f>IF(N229="snížená",J229,0)</f>
        <v>0</v>
      </c>
      <c r="BG229" s="231">
        <f>IF(N229="zákl. přenesená",J229,0)</f>
        <v>0</v>
      </c>
      <c r="BH229" s="231">
        <f>IF(N229="sníž. přenesená",J229,0)</f>
        <v>0</v>
      </c>
      <c r="BI229" s="231">
        <f>IF(N229="nulová",J229,0)</f>
        <v>0</v>
      </c>
      <c r="BJ229" s="18" t="s">
        <v>82</v>
      </c>
      <c r="BK229" s="231">
        <f>ROUND(I229*H229,2)</f>
        <v>0</v>
      </c>
      <c r="BL229" s="18" t="s">
        <v>218</v>
      </c>
      <c r="BM229" s="230" t="s">
        <v>724</v>
      </c>
    </row>
    <row r="230" s="2" customFormat="1" ht="24.15" customHeight="1">
      <c r="A230" s="39"/>
      <c r="B230" s="40"/>
      <c r="C230" s="219" t="s">
        <v>472</v>
      </c>
      <c r="D230" s="219" t="s">
        <v>151</v>
      </c>
      <c r="E230" s="220" t="s">
        <v>1783</v>
      </c>
      <c r="F230" s="221" t="s">
        <v>1784</v>
      </c>
      <c r="G230" s="222" t="s">
        <v>173</v>
      </c>
      <c r="H230" s="223">
        <v>0.13800000000000001</v>
      </c>
      <c r="I230" s="224"/>
      <c r="J230" s="225">
        <f>ROUND(I230*H230,2)</f>
        <v>0</v>
      </c>
      <c r="K230" s="221" t="s">
        <v>33</v>
      </c>
      <c r="L230" s="45"/>
      <c r="M230" s="226" t="s">
        <v>1</v>
      </c>
      <c r="N230" s="227" t="s">
        <v>39</v>
      </c>
      <c r="O230" s="92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0" t="s">
        <v>218</v>
      </c>
      <c r="AT230" s="230" t="s">
        <v>151</v>
      </c>
      <c r="AU230" s="230" t="s">
        <v>84</v>
      </c>
      <c r="AY230" s="18" t="s">
        <v>148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8" t="s">
        <v>82</v>
      </c>
      <c r="BK230" s="231">
        <f>ROUND(I230*H230,2)</f>
        <v>0</v>
      </c>
      <c r="BL230" s="18" t="s">
        <v>218</v>
      </c>
      <c r="BM230" s="230" t="s">
        <v>729</v>
      </c>
    </row>
    <row r="231" s="12" customFormat="1" ht="22.8" customHeight="1">
      <c r="A231" s="12"/>
      <c r="B231" s="203"/>
      <c r="C231" s="204"/>
      <c r="D231" s="205" t="s">
        <v>73</v>
      </c>
      <c r="E231" s="217" t="s">
        <v>1785</v>
      </c>
      <c r="F231" s="217" t="s">
        <v>1786</v>
      </c>
      <c r="G231" s="204"/>
      <c r="H231" s="204"/>
      <c r="I231" s="207"/>
      <c r="J231" s="218">
        <f>BK231</f>
        <v>0</v>
      </c>
      <c r="K231" s="204"/>
      <c r="L231" s="209"/>
      <c r="M231" s="210"/>
      <c r="N231" s="211"/>
      <c r="O231" s="211"/>
      <c r="P231" s="212">
        <f>SUM(P232:P233)</f>
        <v>0</v>
      </c>
      <c r="Q231" s="211"/>
      <c r="R231" s="212">
        <f>SUM(R232:R233)</f>
        <v>0.0037999999999999996</v>
      </c>
      <c r="S231" s="211"/>
      <c r="T231" s="213">
        <f>SUM(T232:T233)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4" t="s">
        <v>84</v>
      </c>
      <c r="AT231" s="215" t="s">
        <v>73</v>
      </c>
      <c r="AU231" s="215" t="s">
        <v>82</v>
      </c>
      <c r="AY231" s="214" t="s">
        <v>148</v>
      </c>
      <c r="BK231" s="216">
        <f>SUM(BK232:BK233)</f>
        <v>0</v>
      </c>
    </row>
    <row r="232" s="2" customFormat="1" ht="37.8" customHeight="1">
      <c r="A232" s="39"/>
      <c r="B232" s="40"/>
      <c r="C232" s="219" t="s">
        <v>676</v>
      </c>
      <c r="D232" s="219" t="s">
        <v>151</v>
      </c>
      <c r="E232" s="220" t="s">
        <v>1787</v>
      </c>
      <c r="F232" s="221" t="s">
        <v>1788</v>
      </c>
      <c r="G232" s="222" t="s">
        <v>165</v>
      </c>
      <c r="H232" s="223">
        <v>2</v>
      </c>
      <c r="I232" s="224"/>
      <c r="J232" s="225">
        <f>ROUND(I232*H232,2)</f>
        <v>0</v>
      </c>
      <c r="K232" s="221" t="s">
        <v>33</v>
      </c>
      <c r="L232" s="45"/>
      <c r="M232" s="226" t="s">
        <v>1</v>
      </c>
      <c r="N232" s="227" t="s">
        <v>39</v>
      </c>
      <c r="O232" s="92"/>
      <c r="P232" s="228">
        <f>O232*H232</f>
        <v>0</v>
      </c>
      <c r="Q232" s="228">
        <v>0.00069999999999999999</v>
      </c>
      <c r="R232" s="228">
        <f>Q232*H232</f>
        <v>0.0014</v>
      </c>
      <c r="S232" s="228">
        <v>0</v>
      </c>
      <c r="T232" s="229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0" t="s">
        <v>218</v>
      </c>
      <c r="AT232" s="230" t="s">
        <v>151</v>
      </c>
      <c r="AU232" s="230" t="s">
        <v>84</v>
      </c>
      <c r="AY232" s="18" t="s">
        <v>148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8" t="s">
        <v>82</v>
      </c>
      <c r="BK232" s="231">
        <f>ROUND(I232*H232,2)</f>
        <v>0</v>
      </c>
      <c r="BL232" s="18" t="s">
        <v>218</v>
      </c>
      <c r="BM232" s="230" t="s">
        <v>735</v>
      </c>
    </row>
    <row r="233" s="2" customFormat="1" ht="37.8" customHeight="1">
      <c r="A233" s="39"/>
      <c r="B233" s="40"/>
      <c r="C233" s="219" t="s">
        <v>475</v>
      </c>
      <c r="D233" s="219" t="s">
        <v>151</v>
      </c>
      <c r="E233" s="220" t="s">
        <v>1789</v>
      </c>
      <c r="F233" s="221" t="s">
        <v>1790</v>
      </c>
      <c r="G233" s="222" t="s">
        <v>165</v>
      </c>
      <c r="H233" s="223">
        <v>2</v>
      </c>
      <c r="I233" s="224"/>
      <c r="J233" s="225">
        <f>ROUND(I233*H233,2)</f>
        <v>0</v>
      </c>
      <c r="K233" s="221" t="s">
        <v>33</v>
      </c>
      <c r="L233" s="45"/>
      <c r="M233" s="226" t="s">
        <v>1</v>
      </c>
      <c r="N233" s="227" t="s">
        <v>39</v>
      </c>
      <c r="O233" s="92"/>
      <c r="P233" s="228">
        <f>O233*H233</f>
        <v>0</v>
      </c>
      <c r="Q233" s="228">
        <v>0.0011999999999999999</v>
      </c>
      <c r="R233" s="228">
        <f>Q233*H233</f>
        <v>0.0023999999999999998</v>
      </c>
      <c r="S233" s="228">
        <v>0</v>
      </c>
      <c r="T233" s="229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0" t="s">
        <v>218</v>
      </c>
      <c r="AT233" s="230" t="s">
        <v>151</v>
      </c>
      <c r="AU233" s="230" t="s">
        <v>84</v>
      </c>
      <c r="AY233" s="18" t="s">
        <v>148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8" t="s">
        <v>82</v>
      </c>
      <c r="BK233" s="231">
        <f>ROUND(I233*H233,2)</f>
        <v>0</v>
      </c>
      <c r="BL233" s="18" t="s">
        <v>218</v>
      </c>
      <c r="BM233" s="230" t="s">
        <v>740</v>
      </c>
    </row>
    <row r="234" s="12" customFormat="1" ht="22.8" customHeight="1">
      <c r="A234" s="12"/>
      <c r="B234" s="203"/>
      <c r="C234" s="204"/>
      <c r="D234" s="205" t="s">
        <v>73</v>
      </c>
      <c r="E234" s="217" t="s">
        <v>1791</v>
      </c>
      <c r="F234" s="217" t="s">
        <v>1792</v>
      </c>
      <c r="G234" s="204"/>
      <c r="H234" s="204"/>
      <c r="I234" s="207"/>
      <c r="J234" s="218">
        <f>BK234</f>
        <v>0</v>
      </c>
      <c r="K234" s="204"/>
      <c r="L234" s="209"/>
      <c r="M234" s="210"/>
      <c r="N234" s="211"/>
      <c r="O234" s="211"/>
      <c r="P234" s="212">
        <f>SUM(P235:P254)</f>
        <v>0</v>
      </c>
      <c r="Q234" s="211"/>
      <c r="R234" s="212">
        <f>SUM(R235:R254)</f>
        <v>0</v>
      </c>
      <c r="S234" s="211"/>
      <c r="T234" s="213">
        <f>SUM(T235:T254)</f>
        <v>4.6456999999999997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4" t="s">
        <v>82</v>
      </c>
      <c r="AT234" s="215" t="s">
        <v>73</v>
      </c>
      <c r="AU234" s="215" t="s">
        <v>82</v>
      </c>
      <c r="AY234" s="214" t="s">
        <v>148</v>
      </c>
      <c r="BK234" s="216">
        <f>SUM(BK235:BK254)</f>
        <v>0</v>
      </c>
    </row>
    <row r="235" s="2" customFormat="1" ht="16.5" customHeight="1">
      <c r="A235" s="39"/>
      <c r="B235" s="40"/>
      <c r="C235" s="219" t="s">
        <v>685</v>
      </c>
      <c r="D235" s="219" t="s">
        <v>151</v>
      </c>
      <c r="E235" s="220" t="s">
        <v>1793</v>
      </c>
      <c r="F235" s="221" t="s">
        <v>1794</v>
      </c>
      <c r="G235" s="222" t="s">
        <v>295</v>
      </c>
      <c r="H235" s="223">
        <v>76</v>
      </c>
      <c r="I235" s="224"/>
      <c r="J235" s="225">
        <f>ROUND(I235*H235,2)</f>
        <v>0</v>
      </c>
      <c r="K235" s="221" t="s">
        <v>33</v>
      </c>
      <c r="L235" s="45"/>
      <c r="M235" s="226" t="s">
        <v>1</v>
      </c>
      <c r="N235" s="227" t="s">
        <v>39</v>
      </c>
      <c r="O235" s="92"/>
      <c r="P235" s="228">
        <f>O235*H235</f>
        <v>0</v>
      </c>
      <c r="Q235" s="228">
        <v>0</v>
      </c>
      <c r="R235" s="228">
        <f>Q235*H235</f>
        <v>0</v>
      </c>
      <c r="S235" s="228">
        <v>0.03065</v>
      </c>
      <c r="T235" s="229">
        <f>S235*H235</f>
        <v>2.3294000000000001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0" t="s">
        <v>155</v>
      </c>
      <c r="AT235" s="230" t="s">
        <v>151</v>
      </c>
      <c r="AU235" s="230" t="s">
        <v>84</v>
      </c>
      <c r="AY235" s="18" t="s">
        <v>148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8" t="s">
        <v>82</v>
      </c>
      <c r="BK235" s="231">
        <f>ROUND(I235*H235,2)</f>
        <v>0</v>
      </c>
      <c r="BL235" s="18" t="s">
        <v>155</v>
      </c>
      <c r="BM235" s="230" t="s">
        <v>745</v>
      </c>
    </row>
    <row r="236" s="2" customFormat="1" ht="16.5" customHeight="1">
      <c r="A236" s="39"/>
      <c r="B236" s="40"/>
      <c r="C236" s="219" t="s">
        <v>489</v>
      </c>
      <c r="D236" s="219" t="s">
        <v>151</v>
      </c>
      <c r="E236" s="220" t="s">
        <v>1795</v>
      </c>
      <c r="F236" s="221" t="s">
        <v>1796</v>
      </c>
      <c r="G236" s="222" t="s">
        <v>295</v>
      </c>
      <c r="H236" s="223">
        <v>84</v>
      </c>
      <c r="I236" s="224"/>
      <c r="J236" s="225">
        <f>ROUND(I236*H236,2)</f>
        <v>0</v>
      </c>
      <c r="K236" s="221" t="s">
        <v>33</v>
      </c>
      <c r="L236" s="45"/>
      <c r="M236" s="226" t="s">
        <v>1</v>
      </c>
      <c r="N236" s="227" t="s">
        <v>39</v>
      </c>
      <c r="O236" s="92"/>
      <c r="P236" s="228">
        <f>O236*H236</f>
        <v>0</v>
      </c>
      <c r="Q236" s="228">
        <v>0</v>
      </c>
      <c r="R236" s="228">
        <f>Q236*H236</f>
        <v>0</v>
      </c>
      <c r="S236" s="228">
        <v>0.0020999999999999999</v>
      </c>
      <c r="T236" s="229">
        <f>S236*H236</f>
        <v>0.1764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0" t="s">
        <v>155</v>
      </c>
      <c r="AT236" s="230" t="s">
        <v>151</v>
      </c>
      <c r="AU236" s="230" t="s">
        <v>84</v>
      </c>
      <c r="AY236" s="18" t="s">
        <v>148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8" t="s">
        <v>82</v>
      </c>
      <c r="BK236" s="231">
        <f>ROUND(I236*H236,2)</f>
        <v>0</v>
      </c>
      <c r="BL236" s="18" t="s">
        <v>155</v>
      </c>
      <c r="BM236" s="230" t="s">
        <v>746</v>
      </c>
    </row>
    <row r="237" s="2" customFormat="1" ht="16.5" customHeight="1">
      <c r="A237" s="39"/>
      <c r="B237" s="40"/>
      <c r="C237" s="219" t="s">
        <v>696</v>
      </c>
      <c r="D237" s="219" t="s">
        <v>151</v>
      </c>
      <c r="E237" s="220" t="s">
        <v>1797</v>
      </c>
      <c r="F237" s="221" t="s">
        <v>1798</v>
      </c>
      <c r="G237" s="222" t="s">
        <v>165</v>
      </c>
      <c r="H237" s="223">
        <v>9</v>
      </c>
      <c r="I237" s="224"/>
      <c r="J237" s="225">
        <f>ROUND(I237*H237,2)</f>
        <v>0</v>
      </c>
      <c r="K237" s="221" t="s">
        <v>33</v>
      </c>
      <c r="L237" s="45"/>
      <c r="M237" s="226" t="s">
        <v>1</v>
      </c>
      <c r="N237" s="227" t="s">
        <v>39</v>
      </c>
      <c r="O237" s="92"/>
      <c r="P237" s="228">
        <f>O237*H237</f>
        <v>0</v>
      </c>
      <c r="Q237" s="228">
        <v>0</v>
      </c>
      <c r="R237" s="228">
        <f>Q237*H237</f>
        <v>0</v>
      </c>
      <c r="S237" s="228">
        <v>0.0041999999999999997</v>
      </c>
      <c r="T237" s="229">
        <f>S237*H237</f>
        <v>0.0378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0" t="s">
        <v>155</v>
      </c>
      <c r="AT237" s="230" t="s">
        <v>151</v>
      </c>
      <c r="AU237" s="230" t="s">
        <v>84</v>
      </c>
      <c r="AY237" s="18" t="s">
        <v>148</v>
      </c>
      <c r="BE237" s="231">
        <f>IF(N237="základní",J237,0)</f>
        <v>0</v>
      </c>
      <c r="BF237" s="231">
        <f>IF(N237="snížená",J237,0)</f>
        <v>0</v>
      </c>
      <c r="BG237" s="231">
        <f>IF(N237="zákl. přenesená",J237,0)</f>
        <v>0</v>
      </c>
      <c r="BH237" s="231">
        <f>IF(N237="sníž. přenesená",J237,0)</f>
        <v>0</v>
      </c>
      <c r="BI237" s="231">
        <f>IF(N237="nulová",J237,0)</f>
        <v>0</v>
      </c>
      <c r="BJ237" s="18" t="s">
        <v>82</v>
      </c>
      <c r="BK237" s="231">
        <f>ROUND(I237*H237,2)</f>
        <v>0</v>
      </c>
      <c r="BL237" s="18" t="s">
        <v>155</v>
      </c>
      <c r="BM237" s="230" t="s">
        <v>753</v>
      </c>
    </row>
    <row r="238" s="2" customFormat="1" ht="24.15" customHeight="1">
      <c r="A238" s="39"/>
      <c r="B238" s="40"/>
      <c r="C238" s="219" t="s">
        <v>494</v>
      </c>
      <c r="D238" s="219" t="s">
        <v>151</v>
      </c>
      <c r="E238" s="220" t="s">
        <v>1799</v>
      </c>
      <c r="F238" s="221" t="s">
        <v>1800</v>
      </c>
      <c r="G238" s="222" t="s">
        <v>295</v>
      </c>
      <c r="H238" s="223">
        <v>425</v>
      </c>
      <c r="I238" s="224"/>
      <c r="J238" s="225">
        <f>ROUND(I238*H238,2)</f>
        <v>0</v>
      </c>
      <c r="K238" s="221" t="s">
        <v>33</v>
      </c>
      <c r="L238" s="45"/>
      <c r="M238" s="226" t="s">
        <v>1</v>
      </c>
      <c r="N238" s="227" t="s">
        <v>39</v>
      </c>
      <c r="O238" s="92"/>
      <c r="P238" s="228">
        <f>O238*H238</f>
        <v>0</v>
      </c>
      <c r="Q238" s="228">
        <v>0</v>
      </c>
      <c r="R238" s="228">
        <f>Q238*H238</f>
        <v>0</v>
      </c>
      <c r="S238" s="228">
        <v>0.0021299999999999999</v>
      </c>
      <c r="T238" s="229">
        <f>S238*H238</f>
        <v>0.90525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0" t="s">
        <v>155</v>
      </c>
      <c r="AT238" s="230" t="s">
        <v>151</v>
      </c>
      <c r="AU238" s="230" t="s">
        <v>84</v>
      </c>
      <c r="AY238" s="18" t="s">
        <v>148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8" t="s">
        <v>82</v>
      </c>
      <c r="BK238" s="231">
        <f>ROUND(I238*H238,2)</f>
        <v>0</v>
      </c>
      <c r="BL238" s="18" t="s">
        <v>155</v>
      </c>
      <c r="BM238" s="230" t="s">
        <v>770</v>
      </c>
    </row>
    <row r="239" s="2" customFormat="1" ht="16.5" customHeight="1">
      <c r="A239" s="39"/>
      <c r="B239" s="40"/>
      <c r="C239" s="219" t="s">
        <v>708</v>
      </c>
      <c r="D239" s="219" t="s">
        <v>151</v>
      </c>
      <c r="E239" s="220" t="s">
        <v>1801</v>
      </c>
      <c r="F239" s="221" t="s">
        <v>1802</v>
      </c>
      <c r="G239" s="222" t="s">
        <v>165</v>
      </c>
      <c r="H239" s="223">
        <v>57</v>
      </c>
      <c r="I239" s="224"/>
      <c r="J239" s="225">
        <f>ROUND(I239*H239,2)</f>
        <v>0</v>
      </c>
      <c r="K239" s="221" t="s">
        <v>33</v>
      </c>
      <c r="L239" s="45"/>
      <c r="M239" s="226" t="s">
        <v>1</v>
      </c>
      <c r="N239" s="227" t="s">
        <v>39</v>
      </c>
      <c r="O239" s="92"/>
      <c r="P239" s="228">
        <f>O239*H239</f>
        <v>0</v>
      </c>
      <c r="Q239" s="228">
        <v>0</v>
      </c>
      <c r="R239" s="228">
        <f>Q239*H239</f>
        <v>0</v>
      </c>
      <c r="S239" s="228">
        <v>0.00022000000000000001</v>
      </c>
      <c r="T239" s="229">
        <f>S239*H239</f>
        <v>0.012540000000000001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0" t="s">
        <v>155</v>
      </c>
      <c r="AT239" s="230" t="s">
        <v>151</v>
      </c>
      <c r="AU239" s="230" t="s">
        <v>84</v>
      </c>
      <c r="AY239" s="18" t="s">
        <v>148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8" t="s">
        <v>82</v>
      </c>
      <c r="BK239" s="231">
        <f>ROUND(I239*H239,2)</f>
        <v>0</v>
      </c>
      <c r="BL239" s="18" t="s">
        <v>155</v>
      </c>
      <c r="BM239" s="230" t="s">
        <v>775</v>
      </c>
    </row>
    <row r="240" s="2" customFormat="1" ht="16.5" customHeight="1">
      <c r="A240" s="39"/>
      <c r="B240" s="40"/>
      <c r="C240" s="219" t="s">
        <v>498</v>
      </c>
      <c r="D240" s="219" t="s">
        <v>151</v>
      </c>
      <c r="E240" s="220" t="s">
        <v>1803</v>
      </c>
      <c r="F240" s="221" t="s">
        <v>1804</v>
      </c>
      <c r="G240" s="222" t="s">
        <v>295</v>
      </c>
      <c r="H240" s="223">
        <v>425</v>
      </c>
      <c r="I240" s="224"/>
      <c r="J240" s="225">
        <f>ROUND(I240*H240,2)</f>
        <v>0</v>
      </c>
      <c r="K240" s="221" t="s">
        <v>33</v>
      </c>
      <c r="L240" s="45"/>
      <c r="M240" s="226" t="s">
        <v>1</v>
      </c>
      <c r="N240" s="227" t="s">
        <v>39</v>
      </c>
      <c r="O240" s="92"/>
      <c r="P240" s="228">
        <f>O240*H240</f>
        <v>0</v>
      </c>
      <c r="Q240" s="228">
        <v>0</v>
      </c>
      <c r="R240" s="228">
        <f>Q240*H240</f>
        <v>0</v>
      </c>
      <c r="S240" s="228">
        <v>0.00023000000000000001</v>
      </c>
      <c r="T240" s="229">
        <f>S240*H240</f>
        <v>0.097750000000000004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0" t="s">
        <v>155</v>
      </c>
      <c r="AT240" s="230" t="s">
        <v>151</v>
      </c>
      <c r="AU240" s="230" t="s">
        <v>84</v>
      </c>
      <c r="AY240" s="18" t="s">
        <v>148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8" t="s">
        <v>82</v>
      </c>
      <c r="BK240" s="231">
        <f>ROUND(I240*H240,2)</f>
        <v>0</v>
      </c>
      <c r="BL240" s="18" t="s">
        <v>155</v>
      </c>
      <c r="BM240" s="230" t="s">
        <v>779</v>
      </c>
    </row>
    <row r="241" s="2" customFormat="1" ht="24.15" customHeight="1">
      <c r="A241" s="39"/>
      <c r="B241" s="40"/>
      <c r="C241" s="219" t="s">
        <v>721</v>
      </c>
      <c r="D241" s="219" t="s">
        <v>151</v>
      </c>
      <c r="E241" s="220" t="s">
        <v>1805</v>
      </c>
      <c r="F241" s="221" t="s">
        <v>1806</v>
      </c>
      <c r="G241" s="222" t="s">
        <v>165</v>
      </c>
      <c r="H241" s="223">
        <v>41</v>
      </c>
      <c r="I241" s="224"/>
      <c r="J241" s="225">
        <f>ROUND(I241*H241,2)</f>
        <v>0</v>
      </c>
      <c r="K241" s="221" t="s">
        <v>33</v>
      </c>
      <c r="L241" s="45"/>
      <c r="M241" s="226" t="s">
        <v>1</v>
      </c>
      <c r="N241" s="227" t="s">
        <v>39</v>
      </c>
      <c r="O241" s="92"/>
      <c r="P241" s="228">
        <f>O241*H241</f>
        <v>0</v>
      </c>
      <c r="Q241" s="228">
        <v>0</v>
      </c>
      <c r="R241" s="228">
        <f>Q241*H241</f>
        <v>0</v>
      </c>
      <c r="S241" s="228">
        <v>0.00068999999999999997</v>
      </c>
      <c r="T241" s="229">
        <f>S241*H241</f>
        <v>0.028289999999999999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0" t="s">
        <v>155</v>
      </c>
      <c r="AT241" s="230" t="s">
        <v>151</v>
      </c>
      <c r="AU241" s="230" t="s">
        <v>84</v>
      </c>
      <c r="AY241" s="18" t="s">
        <v>148</v>
      </c>
      <c r="BE241" s="231">
        <f>IF(N241="základní",J241,0)</f>
        <v>0</v>
      </c>
      <c r="BF241" s="231">
        <f>IF(N241="snížená",J241,0)</f>
        <v>0</v>
      </c>
      <c r="BG241" s="231">
        <f>IF(N241="zákl. přenesená",J241,0)</f>
        <v>0</v>
      </c>
      <c r="BH241" s="231">
        <f>IF(N241="sníž. přenesená",J241,0)</f>
        <v>0</v>
      </c>
      <c r="BI241" s="231">
        <f>IF(N241="nulová",J241,0)</f>
        <v>0</v>
      </c>
      <c r="BJ241" s="18" t="s">
        <v>82</v>
      </c>
      <c r="BK241" s="231">
        <f>ROUND(I241*H241,2)</f>
        <v>0</v>
      </c>
      <c r="BL241" s="18" t="s">
        <v>155</v>
      </c>
      <c r="BM241" s="230" t="s">
        <v>782</v>
      </c>
    </row>
    <row r="242" s="2" customFormat="1" ht="16.5" customHeight="1">
      <c r="A242" s="39"/>
      <c r="B242" s="40"/>
      <c r="C242" s="219" t="s">
        <v>504</v>
      </c>
      <c r="D242" s="219" t="s">
        <v>151</v>
      </c>
      <c r="E242" s="220" t="s">
        <v>1807</v>
      </c>
      <c r="F242" s="221" t="s">
        <v>1808</v>
      </c>
      <c r="G242" s="222" t="s">
        <v>1655</v>
      </c>
      <c r="H242" s="223">
        <v>14</v>
      </c>
      <c r="I242" s="224"/>
      <c r="J242" s="225">
        <f>ROUND(I242*H242,2)</f>
        <v>0</v>
      </c>
      <c r="K242" s="221" t="s">
        <v>33</v>
      </c>
      <c r="L242" s="45"/>
      <c r="M242" s="226" t="s">
        <v>1</v>
      </c>
      <c r="N242" s="227" t="s">
        <v>39</v>
      </c>
      <c r="O242" s="92"/>
      <c r="P242" s="228">
        <f>O242*H242</f>
        <v>0</v>
      </c>
      <c r="Q242" s="228">
        <v>0</v>
      </c>
      <c r="R242" s="228">
        <f>Q242*H242</f>
        <v>0</v>
      </c>
      <c r="S242" s="228">
        <v>0.01933</v>
      </c>
      <c r="T242" s="229">
        <f>S242*H242</f>
        <v>0.27061999999999997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0" t="s">
        <v>155</v>
      </c>
      <c r="AT242" s="230" t="s">
        <v>151</v>
      </c>
      <c r="AU242" s="230" t="s">
        <v>84</v>
      </c>
      <c r="AY242" s="18" t="s">
        <v>148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8" t="s">
        <v>82</v>
      </c>
      <c r="BK242" s="231">
        <f>ROUND(I242*H242,2)</f>
        <v>0</v>
      </c>
      <c r="BL242" s="18" t="s">
        <v>155</v>
      </c>
      <c r="BM242" s="230" t="s">
        <v>790</v>
      </c>
    </row>
    <row r="243" s="2" customFormat="1" ht="21.75" customHeight="1">
      <c r="A243" s="39"/>
      <c r="B243" s="40"/>
      <c r="C243" s="219" t="s">
        <v>732</v>
      </c>
      <c r="D243" s="219" t="s">
        <v>151</v>
      </c>
      <c r="E243" s="220" t="s">
        <v>1809</v>
      </c>
      <c r="F243" s="221" t="s">
        <v>1810</v>
      </c>
      <c r="G243" s="222" t="s">
        <v>165</v>
      </c>
      <c r="H243" s="223">
        <v>11</v>
      </c>
      <c r="I243" s="224"/>
      <c r="J243" s="225">
        <f>ROUND(I243*H243,2)</f>
        <v>0</v>
      </c>
      <c r="K243" s="221" t="s">
        <v>33</v>
      </c>
      <c r="L243" s="45"/>
      <c r="M243" s="226" t="s">
        <v>1</v>
      </c>
      <c r="N243" s="227" t="s">
        <v>39</v>
      </c>
      <c r="O243" s="92"/>
      <c r="P243" s="228">
        <f>O243*H243</f>
        <v>0</v>
      </c>
      <c r="Q243" s="228">
        <v>0</v>
      </c>
      <c r="R243" s="228">
        <f>Q243*H243</f>
        <v>0</v>
      </c>
      <c r="S243" s="228">
        <v>0.00052999999999999998</v>
      </c>
      <c r="T243" s="229">
        <f>S243*H243</f>
        <v>0.0058300000000000001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0" t="s">
        <v>155</v>
      </c>
      <c r="AT243" s="230" t="s">
        <v>151</v>
      </c>
      <c r="AU243" s="230" t="s">
        <v>84</v>
      </c>
      <c r="AY243" s="18" t="s">
        <v>148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8" t="s">
        <v>82</v>
      </c>
      <c r="BK243" s="231">
        <f>ROUND(I243*H243,2)</f>
        <v>0</v>
      </c>
      <c r="BL243" s="18" t="s">
        <v>155</v>
      </c>
      <c r="BM243" s="230" t="s">
        <v>1811</v>
      </c>
    </row>
    <row r="244" s="2" customFormat="1" ht="24.15" customHeight="1">
      <c r="A244" s="39"/>
      <c r="B244" s="40"/>
      <c r="C244" s="219" t="s">
        <v>509</v>
      </c>
      <c r="D244" s="219" t="s">
        <v>151</v>
      </c>
      <c r="E244" s="220" t="s">
        <v>1812</v>
      </c>
      <c r="F244" s="221" t="s">
        <v>1813</v>
      </c>
      <c r="G244" s="222" t="s">
        <v>1655</v>
      </c>
      <c r="H244" s="223">
        <v>8</v>
      </c>
      <c r="I244" s="224"/>
      <c r="J244" s="225">
        <f>ROUND(I244*H244,2)</f>
        <v>0</v>
      </c>
      <c r="K244" s="221" t="s">
        <v>33</v>
      </c>
      <c r="L244" s="45"/>
      <c r="M244" s="226" t="s">
        <v>1</v>
      </c>
      <c r="N244" s="227" t="s">
        <v>39</v>
      </c>
      <c r="O244" s="92"/>
      <c r="P244" s="228">
        <f>O244*H244</f>
        <v>0</v>
      </c>
      <c r="Q244" s="228">
        <v>0</v>
      </c>
      <c r="R244" s="228">
        <f>Q244*H244</f>
        <v>0</v>
      </c>
      <c r="S244" s="228">
        <v>0.0172</v>
      </c>
      <c r="T244" s="229">
        <f>S244*H244</f>
        <v>0.1376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0" t="s">
        <v>155</v>
      </c>
      <c r="AT244" s="230" t="s">
        <v>151</v>
      </c>
      <c r="AU244" s="230" t="s">
        <v>84</v>
      </c>
      <c r="AY244" s="18" t="s">
        <v>148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8" t="s">
        <v>82</v>
      </c>
      <c r="BK244" s="231">
        <f>ROUND(I244*H244,2)</f>
        <v>0</v>
      </c>
      <c r="BL244" s="18" t="s">
        <v>155</v>
      </c>
      <c r="BM244" s="230" t="s">
        <v>795</v>
      </c>
    </row>
    <row r="245" s="2" customFormat="1" ht="16.5" customHeight="1">
      <c r="A245" s="39"/>
      <c r="B245" s="40"/>
      <c r="C245" s="219" t="s">
        <v>742</v>
      </c>
      <c r="D245" s="219" t="s">
        <v>151</v>
      </c>
      <c r="E245" s="220" t="s">
        <v>1814</v>
      </c>
      <c r="F245" s="221" t="s">
        <v>1815</v>
      </c>
      <c r="G245" s="222" t="s">
        <v>1655</v>
      </c>
      <c r="H245" s="223">
        <v>21</v>
      </c>
      <c r="I245" s="224"/>
      <c r="J245" s="225">
        <f>ROUND(I245*H245,2)</f>
        <v>0</v>
      </c>
      <c r="K245" s="221" t="s">
        <v>33</v>
      </c>
      <c r="L245" s="45"/>
      <c r="M245" s="226" t="s">
        <v>1</v>
      </c>
      <c r="N245" s="227" t="s">
        <v>39</v>
      </c>
      <c r="O245" s="92"/>
      <c r="P245" s="228">
        <f>O245*H245</f>
        <v>0</v>
      </c>
      <c r="Q245" s="228">
        <v>0</v>
      </c>
      <c r="R245" s="228">
        <f>Q245*H245</f>
        <v>0</v>
      </c>
      <c r="S245" s="228">
        <v>0.019460000000000002</v>
      </c>
      <c r="T245" s="229">
        <f>S245*H245</f>
        <v>0.40866000000000002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0" t="s">
        <v>155</v>
      </c>
      <c r="AT245" s="230" t="s">
        <v>151</v>
      </c>
      <c r="AU245" s="230" t="s">
        <v>84</v>
      </c>
      <c r="AY245" s="18" t="s">
        <v>148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8" t="s">
        <v>82</v>
      </c>
      <c r="BK245" s="231">
        <f>ROUND(I245*H245,2)</f>
        <v>0</v>
      </c>
      <c r="BL245" s="18" t="s">
        <v>155</v>
      </c>
      <c r="BM245" s="230" t="s">
        <v>798</v>
      </c>
    </row>
    <row r="246" s="2" customFormat="1" ht="24.15" customHeight="1">
      <c r="A246" s="39"/>
      <c r="B246" s="40"/>
      <c r="C246" s="219" t="s">
        <v>514</v>
      </c>
      <c r="D246" s="219" t="s">
        <v>151</v>
      </c>
      <c r="E246" s="220" t="s">
        <v>1816</v>
      </c>
      <c r="F246" s="221" t="s">
        <v>1817</v>
      </c>
      <c r="G246" s="222" t="s">
        <v>1655</v>
      </c>
      <c r="H246" s="223">
        <v>3</v>
      </c>
      <c r="I246" s="224"/>
      <c r="J246" s="225">
        <f>ROUND(I246*H246,2)</f>
        <v>0</v>
      </c>
      <c r="K246" s="221" t="s">
        <v>33</v>
      </c>
      <c r="L246" s="45"/>
      <c r="M246" s="226" t="s">
        <v>1</v>
      </c>
      <c r="N246" s="227" t="s">
        <v>39</v>
      </c>
      <c r="O246" s="92"/>
      <c r="P246" s="228">
        <f>O246*H246</f>
        <v>0</v>
      </c>
      <c r="Q246" s="228">
        <v>0</v>
      </c>
      <c r="R246" s="228">
        <f>Q246*H246</f>
        <v>0</v>
      </c>
      <c r="S246" s="228">
        <v>0.0091999999999999998</v>
      </c>
      <c r="T246" s="229">
        <f>S246*H246</f>
        <v>0.0276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0" t="s">
        <v>155</v>
      </c>
      <c r="AT246" s="230" t="s">
        <v>151</v>
      </c>
      <c r="AU246" s="230" t="s">
        <v>84</v>
      </c>
      <c r="AY246" s="18" t="s">
        <v>148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8" t="s">
        <v>82</v>
      </c>
      <c r="BK246" s="231">
        <f>ROUND(I246*H246,2)</f>
        <v>0</v>
      </c>
      <c r="BL246" s="18" t="s">
        <v>155</v>
      </c>
      <c r="BM246" s="230" t="s">
        <v>802</v>
      </c>
    </row>
    <row r="247" s="2" customFormat="1" ht="16.5" customHeight="1">
      <c r="A247" s="39"/>
      <c r="B247" s="40"/>
      <c r="C247" s="219" t="s">
        <v>747</v>
      </c>
      <c r="D247" s="219" t="s">
        <v>151</v>
      </c>
      <c r="E247" s="220" t="s">
        <v>1818</v>
      </c>
      <c r="F247" s="221" t="s">
        <v>1819</v>
      </c>
      <c r="G247" s="222" t="s">
        <v>1655</v>
      </c>
      <c r="H247" s="223">
        <v>4</v>
      </c>
      <c r="I247" s="224"/>
      <c r="J247" s="225">
        <f>ROUND(I247*H247,2)</f>
        <v>0</v>
      </c>
      <c r="K247" s="221" t="s">
        <v>33</v>
      </c>
      <c r="L247" s="45"/>
      <c r="M247" s="226" t="s">
        <v>1</v>
      </c>
      <c r="N247" s="227" t="s">
        <v>39</v>
      </c>
      <c r="O247" s="92"/>
      <c r="P247" s="228">
        <f>O247*H247</f>
        <v>0</v>
      </c>
      <c r="Q247" s="228">
        <v>0</v>
      </c>
      <c r="R247" s="228">
        <f>Q247*H247</f>
        <v>0</v>
      </c>
      <c r="S247" s="228">
        <v>0.034700000000000002</v>
      </c>
      <c r="T247" s="229">
        <f>S247*H247</f>
        <v>0.13880000000000001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0" t="s">
        <v>155</v>
      </c>
      <c r="AT247" s="230" t="s">
        <v>151</v>
      </c>
      <c r="AU247" s="230" t="s">
        <v>84</v>
      </c>
      <c r="AY247" s="18" t="s">
        <v>148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8" t="s">
        <v>82</v>
      </c>
      <c r="BK247" s="231">
        <f>ROUND(I247*H247,2)</f>
        <v>0</v>
      </c>
      <c r="BL247" s="18" t="s">
        <v>155</v>
      </c>
      <c r="BM247" s="230" t="s">
        <v>807</v>
      </c>
    </row>
    <row r="248" s="2" customFormat="1" ht="33" customHeight="1">
      <c r="A248" s="39"/>
      <c r="B248" s="40"/>
      <c r="C248" s="219" t="s">
        <v>520</v>
      </c>
      <c r="D248" s="219" t="s">
        <v>151</v>
      </c>
      <c r="E248" s="220" t="s">
        <v>1820</v>
      </c>
      <c r="F248" s="221" t="s">
        <v>1821</v>
      </c>
      <c r="G248" s="222" t="s">
        <v>173</v>
      </c>
      <c r="H248" s="223">
        <v>4.6260000000000003</v>
      </c>
      <c r="I248" s="224"/>
      <c r="J248" s="225">
        <f>ROUND(I248*H248,2)</f>
        <v>0</v>
      </c>
      <c r="K248" s="221" t="s">
        <v>1397</v>
      </c>
      <c r="L248" s="45"/>
      <c r="M248" s="226" t="s">
        <v>1</v>
      </c>
      <c r="N248" s="227" t="s">
        <v>39</v>
      </c>
      <c r="O248" s="92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0" t="s">
        <v>155</v>
      </c>
      <c r="AT248" s="230" t="s">
        <v>151</v>
      </c>
      <c r="AU248" s="230" t="s">
        <v>84</v>
      </c>
      <c r="AY248" s="18" t="s">
        <v>148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8" t="s">
        <v>82</v>
      </c>
      <c r="BK248" s="231">
        <f>ROUND(I248*H248,2)</f>
        <v>0</v>
      </c>
      <c r="BL248" s="18" t="s">
        <v>155</v>
      </c>
      <c r="BM248" s="230" t="s">
        <v>815</v>
      </c>
    </row>
    <row r="249" s="2" customFormat="1" ht="16.5" customHeight="1">
      <c r="A249" s="39"/>
      <c r="B249" s="40"/>
      <c r="C249" s="219" t="s">
        <v>767</v>
      </c>
      <c r="D249" s="219" t="s">
        <v>151</v>
      </c>
      <c r="E249" s="220" t="s">
        <v>1822</v>
      </c>
      <c r="F249" s="221" t="s">
        <v>1823</v>
      </c>
      <c r="G249" s="222" t="s">
        <v>1655</v>
      </c>
      <c r="H249" s="223">
        <v>16</v>
      </c>
      <c r="I249" s="224"/>
      <c r="J249" s="225">
        <f>ROUND(I249*H249,2)</f>
        <v>0</v>
      </c>
      <c r="K249" s="221" t="s">
        <v>33</v>
      </c>
      <c r="L249" s="45"/>
      <c r="M249" s="226" t="s">
        <v>1</v>
      </c>
      <c r="N249" s="227" t="s">
        <v>39</v>
      </c>
      <c r="O249" s="92"/>
      <c r="P249" s="228">
        <f>O249*H249</f>
        <v>0</v>
      </c>
      <c r="Q249" s="228">
        <v>0</v>
      </c>
      <c r="R249" s="228">
        <f>Q249*H249</f>
        <v>0</v>
      </c>
      <c r="S249" s="228">
        <v>0.00156</v>
      </c>
      <c r="T249" s="229">
        <f>S249*H249</f>
        <v>0.02496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0" t="s">
        <v>155</v>
      </c>
      <c r="AT249" s="230" t="s">
        <v>151</v>
      </c>
      <c r="AU249" s="230" t="s">
        <v>84</v>
      </c>
      <c r="AY249" s="18" t="s">
        <v>148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8" t="s">
        <v>82</v>
      </c>
      <c r="BK249" s="231">
        <f>ROUND(I249*H249,2)</f>
        <v>0</v>
      </c>
      <c r="BL249" s="18" t="s">
        <v>155</v>
      </c>
      <c r="BM249" s="230" t="s">
        <v>821</v>
      </c>
    </row>
    <row r="250" s="2" customFormat="1" ht="16.5" customHeight="1">
      <c r="A250" s="39"/>
      <c r="B250" s="40"/>
      <c r="C250" s="219" t="s">
        <v>536</v>
      </c>
      <c r="D250" s="219" t="s">
        <v>151</v>
      </c>
      <c r="E250" s="220" t="s">
        <v>1824</v>
      </c>
      <c r="F250" s="221" t="s">
        <v>1825</v>
      </c>
      <c r="G250" s="222" t="s">
        <v>1655</v>
      </c>
      <c r="H250" s="223">
        <v>10</v>
      </c>
      <c r="I250" s="224"/>
      <c r="J250" s="225">
        <f>ROUND(I250*H250,2)</f>
        <v>0</v>
      </c>
      <c r="K250" s="221" t="s">
        <v>33</v>
      </c>
      <c r="L250" s="45"/>
      <c r="M250" s="226" t="s">
        <v>1</v>
      </c>
      <c r="N250" s="227" t="s">
        <v>39</v>
      </c>
      <c r="O250" s="92"/>
      <c r="P250" s="228">
        <f>O250*H250</f>
        <v>0</v>
      </c>
      <c r="Q250" s="228">
        <v>0</v>
      </c>
      <c r="R250" s="228">
        <f>Q250*H250</f>
        <v>0</v>
      </c>
      <c r="S250" s="228">
        <v>0.00085999999999999998</v>
      </c>
      <c r="T250" s="229">
        <f>S250*H250</f>
        <v>0.0086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0" t="s">
        <v>155</v>
      </c>
      <c r="AT250" s="230" t="s">
        <v>151</v>
      </c>
      <c r="AU250" s="230" t="s">
        <v>84</v>
      </c>
      <c r="AY250" s="18" t="s">
        <v>148</v>
      </c>
      <c r="BE250" s="231">
        <f>IF(N250="základní",J250,0)</f>
        <v>0</v>
      </c>
      <c r="BF250" s="231">
        <f>IF(N250="snížená",J250,0)</f>
        <v>0</v>
      </c>
      <c r="BG250" s="231">
        <f>IF(N250="zákl. přenesená",J250,0)</f>
        <v>0</v>
      </c>
      <c r="BH250" s="231">
        <f>IF(N250="sníž. přenesená",J250,0)</f>
        <v>0</v>
      </c>
      <c r="BI250" s="231">
        <f>IF(N250="nulová",J250,0)</f>
        <v>0</v>
      </c>
      <c r="BJ250" s="18" t="s">
        <v>82</v>
      </c>
      <c r="BK250" s="231">
        <f>ROUND(I250*H250,2)</f>
        <v>0</v>
      </c>
      <c r="BL250" s="18" t="s">
        <v>155</v>
      </c>
      <c r="BM250" s="230" t="s">
        <v>845</v>
      </c>
    </row>
    <row r="251" s="2" customFormat="1" ht="16.5" customHeight="1">
      <c r="A251" s="39"/>
      <c r="B251" s="40"/>
      <c r="C251" s="219" t="s">
        <v>776</v>
      </c>
      <c r="D251" s="219" t="s">
        <v>151</v>
      </c>
      <c r="E251" s="220" t="s">
        <v>1826</v>
      </c>
      <c r="F251" s="221" t="s">
        <v>1827</v>
      </c>
      <c r="G251" s="222" t="s">
        <v>165</v>
      </c>
      <c r="H251" s="223">
        <v>6</v>
      </c>
      <c r="I251" s="224"/>
      <c r="J251" s="225">
        <f>ROUND(I251*H251,2)</f>
        <v>0</v>
      </c>
      <c r="K251" s="221" t="s">
        <v>33</v>
      </c>
      <c r="L251" s="45"/>
      <c r="M251" s="226" t="s">
        <v>1</v>
      </c>
      <c r="N251" s="227" t="s">
        <v>39</v>
      </c>
      <c r="O251" s="92"/>
      <c r="P251" s="228">
        <f>O251*H251</f>
        <v>0</v>
      </c>
      <c r="Q251" s="228">
        <v>0</v>
      </c>
      <c r="R251" s="228">
        <f>Q251*H251</f>
        <v>0</v>
      </c>
      <c r="S251" s="228">
        <v>0.0022499999999999998</v>
      </c>
      <c r="T251" s="229">
        <f>S251*H251</f>
        <v>0.013499999999999998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0" t="s">
        <v>155</v>
      </c>
      <c r="AT251" s="230" t="s">
        <v>151</v>
      </c>
      <c r="AU251" s="230" t="s">
        <v>84</v>
      </c>
      <c r="AY251" s="18" t="s">
        <v>148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8" t="s">
        <v>82</v>
      </c>
      <c r="BK251" s="231">
        <f>ROUND(I251*H251,2)</f>
        <v>0</v>
      </c>
      <c r="BL251" s="18" t="s">
        <v>155</v>
      </c>
      <c r="BM251" s="230" t="s">
        <v>868</v>
      </c>
    </row>
    <row r="252" s="2" customFormat="1" ht="16.5" customHeight="1">
      <c r="A252" s="39"/>
      <c r="B252" s="40"/>
      <c r="C252" s="219" t="s">
        <v>542</v>
      </c>
      <c r="D252" s="219" t="s">
        <v>151</v>
      </c>
      <c r="E252" s="220" t="s">
        <v>1828</v>
      </c>
      <c r="F252" s="221" t="s">
        <v>1829</v>
      </c>
      <c r="G252" s="222" t="s">
        <v>165</v>
      </c>
      <c r="H252" s="223">
        <v>26</v>
      </c>
      <c r="I252" s="224"/>
      <c r="J252" s="225">
        <f>ROUND(I252*H252,2)</f>
        <v>0</v>
      </c>
      <c r="K252" s="221" t="s">
        <v>33</v>
      </c>
      <c r="L252" s="45"/>
      <c r="M252" s="226" t="s">
        <v>1</v>
      </c>
      <c r="N252" s="227" t="s">
        <v>39</v>
      </c>
      <c r="O252" s="92"/>
      <c r="P252" s="228">
        <f>O252*H252</f>
        <v>0</v>
      </c>
      <c r="Q252" s="228">
        <v>0</v>
      </c>
      <c r="R252" s="228">
        <f>Q252*H252</f>
        <v>0</v>
      </c>
      <c r="S252" s="228">
        <v>0.00084999999999999995</v>
      </c>
      <c r="T252" s="229">
        <f>S252*H252</f>
        <v>0.022099999999999998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0" t="s">
        <v>155</v>
      </c>
      <c r="AT252" s="230" t="s">
        <v>151</v>
      </c>
      <c r="AU252" s="230" t="s">
        <v>84</v>
      </c>
      <c r="AY252" s="18" t="s">
        <v>148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8" t="s">
        <v>82</v>
      </c>
      <c r="BK252" s="231">
        <f>ROUND(I252*H252,2)</f>
        <v>0</v>
      </c>
      <c r="BL252" s="18" t="s">
        <v>155</v>
      </c>
      <c r="BM252" s="230" t="s">
        <v>873</v>
      </c>
    </row>
    <row r="253" s="2" customFormat="1" ht="24.15" customHeight="1">
      <c r="A253" s="39"/>
      <c r="B253" s="40"/>
      <c r="C253" s="219" t="s">
        <v>783</v>
      </c>
      <c r="D253" s="219" t="s">
        <v>151</v>
      </c>
      <c r="E253" s="220" t="s">
        <v>1666</v>
      </c>
      <c r="F253" s="221" t="s">
        <v>1667</v>
      </c>
      <c r="G253" s="222" t="s">
        <v>173</v>
      </c>
      <c r="H253" s="223">
        <v>0.10000000000000001</v>
      </c>
      <c r="I253" s="224"/>
      <c r="J253" s="225">
        <f>ROUND(I253*H253,2)</f>
        <v>0</v>
      </c>
      <c r="K253" s="221" t="s">
        <v>33</v>
      </c>
      <c r="L253" s="45"/>
      <c r="M253" s="226" t="s">
        <v>1</v>
      </c>
      <c r="N253" s="227" t="s">
        <v>39</v>
      </c>
      <c r="O253" s="92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0" t="s">
        <v>218</v>
      </c>
      <c r="AT253" s="230" t="s">
        <v>151</v>
      </c>
      <c r="AU253" s="230" t="s">
        <v>84</v>
      </c>
      <c r="AY253" s="18" t="s">
        <v>148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8" t="s">
        <v>82</v>
      </c>
      <c r="BK253" s="231">
        <f>ROUND(I253*H253,2)</f>
        <v>0</v>
      </c>
      <c r="BL253" s="18" t="s">
        <v>218</v>
      </c>
      <c r="BM253" s="230" t="s">
        <v>1830</v>
      </c>
    </row>
    <row r="254" s="2" customFormat="1" ht="24.15" customHeight="1">
      <c r="A254" s="39"/>
      <c r="B254" s="40"/>
      <c r="C254" s="219" t="s">
        <v>552</v>
      </c>
      <c r="D254" s="219" t="s">
        <v>151</v>
      </c>
      <c r="E254" s="220" t="s">
        <v>1668</v>
      </c>
      <c r="F254" s="221" t="s">
        <v>1669</v>
      </c>
      <c r="G254" s="222" t="s">
        <v>173</v>
      </c>
      <c r="H254" s="223">
        <v>0.10000000000000001</v>
      </c>
      <c r="I254" s="224"/>
      <c r="J254" s="225">
        <f>ROUND(I254*H254,2)</f>
        <v>0</v>
      </c>
      <c r="K254" s="221" t="s">
        <v>33</v>
      </c>
      <c r="L254" s="45"/>
      <c r="M254" s="290" t="s">
        <v>1</v>
      </c>
      <c r="N254" s="291" t="s">
        <v>39</v>
      </c>
      <c r="O254" s="292"/>
      <c r="P254" s="293">
        <f>O254*H254</f>
        <v>0</v>
      </c>
      <c r="Q254" s="293">
        <v>0</v>
      </c>
      <c r="R254" s="293">
        <f>Q254*H254</f>
        <v>0</v>
      </c>
      <c r="S254" s="293">
        <v>0</v>
      </c>
      <c r="T254" s="294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0" t="s">
        <v>218</v>
      </c>
      <c r="AT254" s="230" t="s">
        <v>151</v>
      </c>
      <c r="AU254" s="230" t="s">
        <v>84</v>
      </c>
      <c r="AY254" s="18" t="s">
        <v>148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8" t="s">
        <v>82</v>
      </c>
      <c r="BK254" s="231">
        <f>ROUND(I254*H254,2)</f>
        <v>0</v>
      </c>
      <c r="BL254" s="18" t="s">
        <v>218</v>
      </c>
      <c r="BM254" s="230" t="s">
        <v>1831</v>
      </c>
    </row>
    <row r="255" s="2" customFormat="1" ht="6.96" customHeight="1">
      <c r="A255" s="39"/>
      <c r="B255" s="67"/>
      <c r="C255" s="68"/>
      <c r="D255" s="68"/>
      <c r="E255" s="68"/>
      <c r="F255" s="68"/>
      <c r="G255" s="68"/>
      <c r="H255" s="68"/>
      <c r="I255" s="68"/>
      <c r="J255" s="68"/>
      <c r="K255" s="68"/>
      <c r="L255" s="45"/>
      <c r="M255" s="39"/>
      <c r="O255" s="39"/>
      <c r="P255" s="39"/>
      <c r="Q255" s="39"/>
      <c r="R255" s="39"/>
      <c r="S255" s="39"/>
      <c r="T255" s="39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</row>
  </sheetData>
  <sheetProtection sheet="1" autoFilter="0" formatColumns="0" formatRows="0" objects="1" scenarios="1" spinCount="100000" saltValue="enjc4b6UCWyJEAQL4Hv4OQVwEVGnFmQT7aMMT2aRZ6xl8rztL4fDA/kslTcHtfFrUhzt6FJrwr0Tyz6V7dhv4w==" hashValue="5VOFv+H+8ShJrVMHb8lshRXjC2g9dlkjRc+OKL/1TU6X0HqkCBk+KxlhDEwP7zhOsc8rBQOgdRhOtBJSyvQ9yQ==" algorithmName="SHA-512" password="CC35"/>
  <autoFilter ref="C125:K254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106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Oprava provozních objektů v obvodu OŘ OVA 2023 - Ostrava ADM Skladištní - vnitřní stavební úpravy 2. etapa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1832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17. 3. 2023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ROUND((SUM(BE122:BE164)),  2)</f>
        <v>0</v>
      </c>
      <c r="G33" s="39"/>
      <c r="H33" s="39"/>
      <c r="I33" s="156">
        <v>0.20999999999999999</v>
      </c>
      <c r="J33" s="155">
        <f>ROUND(((SUM(BE122:BE164))*I33),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ROUND((SUM(BF122:BF164)),  2)</f>
        <v>0</v>
      </c>
      <c r="G34" s="39"/>
      <c r="H34" s="39"/>
      <c r="I34" s="156">
        <v>0.14999999999999999</v>
      </c>
      <c r="J34" s="155">
        <f>ROUND(((SUM(BF122:BF164))*I34),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ROUND((SUM(BG122:BG164)),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ROUND((SUM(BH122:BH164)),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ROUND((SUM(BI122:BI164)),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Oprava provozních objektů v obvodu OŘ OVA 2023 - Ostrava ADM Skladištní - vnitřní stavební úpravy 2.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1406 - SO 01 - E.2.6 ZTI - Vnitřní dešťová kanalizace - II.ETAPA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17. 3. 2023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110</v>
      </c>
      <c r="D94" s="177"/>
      <c r="E94" s="177"/>
      <c r="F94" s="177"/>
      <c r="G94" s="177"/>
      <c r="H94" s="177"/>
      <c r="I94" s="177"/>
      <c r="J94" s="178" t="s">
        <v>111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112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113</v>
      </c>
    </row>
    <row r="97" s="9" customFormat="1" ht="24.96" customHeight="1">
      <c r="A97" s="9"/>
      <c r="B97" s="180"/>
      <c r="C97" s="181"/>
      <c r="D97" s="182" t="s">
        <v>114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119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80"/>
      <c r="C99" s="181"/>
      <c r="D99" s="182" t="s">
        <v>121</v>
      </c>
      <c r="E99" s="183"/>
      <c r="F99" s="183"/>
      <c r="G99" s="183"/>
      <c r="H99" s="183"/>
      <c r="I99" s="183"/>
      <c r="J99" s="184">
        <f>J133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6"/>
      <c r="C100" s="187"/>
      <c r="D100" s="188" t="s">
        <v>124</v>
      </c>
      <c r="E100" s="189"/>
      <c r="F100" s="189"/>
      <c r="G100" s="189"/>
      <c r="H100" s="189"/>
      <c r="I100" s="189"/>
      <c r="J100" s="190">
        <f>J134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1833</v>
      </c>
      <c r="E101" s="189"/>
      <c r="F101" s="189"/>
      <c r="G101" s="189"/>
      <c r="H101" s="189"/>
      <c r="I101" s="189"/>
      <c r="J101" s="190">
        <f>J146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1611</v>
      </c>
      <c r="E102" s="189"/>
      <c r="F102" s="189"/>
      <c r="G102" s="189"/>
      <c r="H102" s="189"/>
      <c r="I102" s="189"/>
      <c r="J102" s="190">
        <f>J163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133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6.25" customHeight="1">
      <c r="A112" s="39"/>
      <c r="B112" s="40"/>
      <c r="C112" s="41"/>
      <c r="D112" s="41"/>
      <c r="E112" s="175" t="str">
        <f>E7</f>
        <v>Oprava provozních objektů v obvodu OŘ OVA 2023 - Ostrava ADM Skladištní - vnitřní stavební úpravy 2. etapa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107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30" customHeight="1">
      <c r="A114" s="39"/>
      <c r="B114" s="40"/>
      <c r="C114" s="41"/>
      <c r="D114" s="41"/>
      <c r="E114" s="77" t="str">
        <f>E9</f>
        <v>1406 - SO 01 - E.2.6 ZTI - Vnitřní dešťová kanalizace - II.ETAPA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 xml:space="preserve"> </v>
      </c>
      <c r="G116" s="41"/>
      <c r="H116" s="41"/>
      <c r="I116" s="33" t="s">
        <v>22</v>
      </c>
      <c r="J116" s="80" t="str">
        <f>IF(J12="","",J12)</f>
        <v>17. 3. 2023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 xml:space="preserve"> </v>
      </c>
      <c r="G118" s="41"/>
      <c r="H118" s="41"/>
      <c r="I118" s="33" t="s">
        <v>29</v>
      </c>
      <c r="J118" s="37" t="str">
        <f>E21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27</v>
      </c>
      <c r="D119" s="41"/>
      <c r="E119" s="41"/>
      <c r="F119" s="28" t="str">
        <f>IF(E18="","",E18)</f>
        <v>Vyplň údaj</v>
      </c>
      <c r="G119" s="41"/>
      <c r="H119" s="41"/>
      <c r="I119" s="33" t="s">
        <v>31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134</v>
      </c>
      <c r="D121" s="195" t="s">
        <v>59</v>
      </c>
      <c r="E121" s="195" t="s">
        <v>55</v>
      </c>
      <c r="F121" s="195" t="s">
        <v>56</v>
      </c>
      <c r="G121" s="195" t="s">
        <v>135</v>
      </c>
      <c r="H121" s="195" t="s">
        <v>136</v>
      </c>
      <c r="I121" s="195" t="s">
        <v>137</v>
      </c>
      <c r="J121" s="195" t="s">
        <v>111</v>
      </c>
      <c r="K121" s="196" t="s">
        <v>138</v>
      </c>
      <c r="L121" s="197"/>
      <c r="M121" s="101" t="s">
        <v>1</v>
      </c>
      <c r="N121" s="102" t="s">
        <v>38</v>
      </c>
      <c r="O121" s="102" t="s">
        <v>139</v>
      </c>
      <c r="P121" s="102" t="s">
        <v>140</v>
      </c>
      <c r="Q121" s="102" t="s">
        <v>141</v>
      </c>
      <c r="R121" s="102" t="s">
        <v>142</v>
      </c>
      <c r="S121" s="102" t="s">
        <v>143</v>
      </c>
      <c r="T121" s="103" t="s">
        <v>144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145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P123+P133</f>
        <v>0</v>
      </c>
      <c r="Q122" s="105"/>
      <c r="R122" s="200">
        <f>R123+R133</f>
        <v>0.20365224999999998</v>
      </c>
      <c r="S122" s="105"/>
      <c r="T122" s="201">
        <f>T123+T133</f>
        <v>2.8761999999999999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73</v>
      </c>
      <c r="AU122" s="18" t="s">
        <v>113</v>
      </c>
      <c r="BK122" s="202">
        <f>BK123+BK133</f>
        <v>0</v>
      </c>
    </row>
    <row r="123" s="12" customFormat="1" ht="25.92" customHeight="1">
      <c r="A123" s="12"/>
      <c r="B123" s="203"/>
      <c r="C123" s="204"/>
      <c r="D123" s="205" t="s">
        <v>73</v>
      </c>
      <c r="E123" s="206" t="s">
        <v>146</v>
      </c>
      <c r="F123" s="206" t="s">
        <v>147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</f>
        <v>0</v>
      </c>
      <c r="Q123" s="211"/>
      <c r="R123" s="212">
        <f>R124</f>
        <v>0</v>
      </c>
      <c r="S123" s="211"/>
      <c r="T123" s="213">
        <f>T124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82</v>
      </c>
      <c r="AT123" s="215" t="s">
        <v>73</v>
      </c>
      <c r="AU123" s="215" t="s">
        <v>74</v>
      </c>
      <c r="AY123" s="214" t="s">
        <v>148</v>
      </c>
      <c r="BK123" s="216">
        <f>BK124</f>
        <v>0</v>
      </c>
    </row>
    <row r="124" s="12" customFormat="1" ht="22.8" customHeight="1">
      <c r="A124" s="12"/>
      <c r="B124" s="203"/>
      <c r="C124" s="204"/>
      <c r="D124" s="205" t="s">
        <v>73</v>
      </c>
      <c r="E124" s="217" t="s">
        <v>771</v>
      </c>
      <c r="F124" s="217" t="s">
        <v>772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SUM(P125:P132)</f>
        <v>0</v>
      </c>
      <c r="Q124" s="211"/>
      <c r="R124" s="212">
        <f>SUM(R125:R132)</f>
        <v>0</v>
      </c>
      <c r="S124" s="211"/>
      <c r="T124" s="213">
        <f>SUM(T125:T132)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82</v>
      </c>
      <c r="AT124" s="215" t="s">
        <v>73</v>
      </c>
      <c r="AU124" s="215" t="s">
        <v>82</v>
      </c>
      <c r="AY124" s="214" t="s">
        <v>148</v>
      </c>
      <c r="BK124" s="216">
        <f>SUM(BK125:BK132)</f>
        <v>0</v>
      </c>
    </row>
    <row r="125" s="2" customFormat="1" ht="24.15" customHeight="1">
      <c r="A125" s="39"/>
      <c r="B125" s="40"/>
      <c r="C125" s="219" t="s">
        <v>82</v>
      </c>
      <c r="D125" s="219" t="s">
        <v>151</v>
      </c>
      <c r="E125" s="220" t="s">
        <v>773</v>
      </c>
      <c r="F125" s="221" t="s">
        <v>774</v>
      </c>
      <c r="G125" s="222" t="s">
        <v>173</v>
      </c>
      <c r="H125" s="223">
        <v>2.8759999999999999</v>
      </c>
      <c r="I125" s="224"/>
      <c r="J125" s="225">
        <f>ROUND(I125*H125,2)</f>
        <v>0</v>
      </c>
      <c r="K125" s="221" t="s">
        <v>33</v>
      </c>
      <c r="L125" s="45"/>
      <c r="M125" s="226" t="s">
        <v>1</v>
      </c>
      <c r="N125" s="227" t="s">
        <v>39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155</v>
      </c>
      <c r="AT125" s="230" t="s">
        <v>151</v>
      </c>
      <c r="AU125" s="230" t="s">
        <v>84</v>
      </c>
      <c r="AY125" s="18" t="s">
        <v>148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82</v>
      </c>
      <c r="BK125" s="231">
        <f>ROUND(I125*H125,2)</f>
        <v>0</v>
      </c>
      <c r="BL125" s="18" t="s">
        <v>155</v>
      </c>
      <c r="BM125" s="230" t="s">
        <v>84</v>
      </c>
    </row>
    <row r="126" s="2" customFormat="1" ht="33" customHeight="1">
      <c r="A126" s="39"/>
      <c r="B126" s="40"/>
      <c r="C126" s="219" t="s">
        <v>84</v>
      </c>
      <c r="D126" s="219" t="s">
        <v>151</v>
      </c>
      <c r="E126" s="220" t="s">
        <v>777</v>
      </c>
      <c r="F126" s="221" t="s">
        <v>778</v>
      </c>
      <c r="G126" s="222" t="s">
        <v>173</v>
      </c>
      <c r="H126" s="223">
        <v>2.8759999999999999</v>
      </c>
      <c r="I126" s="224"/>
      <c r="J126" s="225">
        <f>ROUND(I126*H126,2)</f>
        <v>0</v>
      </c>
      <c r="K126" s="221" t="s">
        <v>33</v>
      </c>
      <c r="L126" s="45"/>
      <c r="M126" s="226" t="s">
        <v>1</v>
      </c>
      <c r="N126" s="227" t="s">
        <v>39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155</v>
      </c>
      <c r="AT126" s="230" t="s">
        <v>151</v>
      </c>
      <c r="AU126" s="230" t="s">
        <v>84</v>
      </c>
      <c r="AY126" s="18" t="s">
        <v>148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82</v>
      </c>
      <c r="BK126" s="231">
        <f>ROUND(I126*H126,2)</f>
        <v>0</v>
      </c>
      <c r="BL126" s="18" t="s">
        <v>155</v>
      </c>
      <c r="BM126" s="230" t="s">
        <v>155</v>
      </c>
    </row>
    <row r="127" s="2" customFormat="1" ht="24.15" customHeight="1">
      <c r="A127" s="39"/>
      <c r="B127" s="40"/>
      <c r="C127" s="219" t="s">
        <v>149</v>
      </c>
      <c r="D127" s="219" t="s">
        <v>151</v>
      </c>
      <c r="E127" s="220" t="s">
        <v>780</v>
      </c>
      <c r="F127" s="221" t="s">
        <v>781</v>
      </c>
      <c r="G127" s="222" t="s">
        <v>173</v>
      </c>
      <c r="H127" s="223">
        <v>2.8759999999999999</v>
      </c>
      <c r="I127" s="224"/>
      <c r="J127" s="225">
        <f>ROUND(I127*H127,2)</f>
        <v>0</v>
      </c>
      <c r="K127" s="221" t="s">
        <v>33</v>
      </c>
      <c r="L127" s="45"/>
      <c r="M127" s="226" t="s">
        <v>1</v>
      </c>
      <c r="N127" s="227" t="s">
        <v>39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155</v>
      </c>
      <c r="AT127" s="230" t="s">
        <v>151</v>
      </c>
      <c r="AU127" s="230" t="s">
        <v>84</v>
      </c>
      <c r="AY127" s="18" t="s">
        <v>148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82</v>
      </c>
      <c r="BK127" s="231">
        <f>ROUND(I127*H127,2)</f>
        <v>0</v>
      </c>
      <c r="BL127" s="18" t="s">
        <v>155</v>
      </c>
      <c r="BM127" s="230" t="s">
        <v>169</v>
      </c>
    </row>
    <row r="128" s="2" customFormat="1" ht="24.15" customHeight="1">
      <c r="A128" s="39"/>
      <c r="B128" s="40"/>
      <c r="C128" s="219" t="s">
        <v>155</v>
      </c>
      <c r="D128" s="219" t="s">
        <v>151</v>
      </c>
      <c r="E128" s="220" t="s">
        <v>784</v>
      </c>
      <c r="F128" s="221" t="s">
        <v>785</v>
      </c>
      <c r="G128" s="222" t="s">
        <v>173</v>
      </c>
      <c r="H128" s="223">
        <v>40.264000000000003</v>
      </c>
      <c r="I128" s="224"/>
      <c r="J128" s="225">
        <f>ROUND(I128*H128,2)</f>
        <v>0</v>
      </c>
      <c r="K128" s="221" t="s">
        <v>33</v>
      </c>
      <c r="L128" s="45"/>
      <c r="M128" s="226" t="s">
        <v>1</v>
      </c>
      <c r="N128" s="227" t="s">
        <v>39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155</v>
      </c>
      <c r="AT128" s="230" t="s">
        <v>151</v>
      </c>
      <c r="AU128" s="230" t="s">
        <v>84</v>
      </c>
      <c r="AY128" s="18" t="s">
        <v>148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82</v>
      </c>
      <c r="BK128" s="231">
        <f>ROUND(I128*H128,2)</f>
        <v>0</v>
      </c>
      <c r="BL128" s="18" t="s">
        <v>155</v>
      </c>
      <c r="BM128" s="230" t="s">
        <v>174</v>
      </c>
    </row>
    <row r="129" s="14" customFormat="1">
      <c r="A129" s="14"/>
      <c r="B129" s="243"/>
      <c r="C129" s="244"/>
      <c r="D129" s="234" t="s">
        <v>156</v>
      </c>
      <c r="E129" s="245" t="s">
        <v>1</v>
      </c>
      <c r="F129" s="246" t="s">
        <v>1834</v>
      </c>
      <c r="G129" s="244"/>
      <c r="H129" s="247">
        <v>40.264000000000003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3" t="s">
        <v>156</v>
      </c>
      <c r="AU129" s="253" t="s">
        <v>84</v>
      </c>
      <c r="AV129" s="14" t="s">
        <v>84</v>
      </c>
      <c r="AW129" s="14" t="s">
        <v>30</v>
      </c>
      <c r="AX129" s="14" t="s">
        <v>74</v>
      </c>
      <c r="AY129" s="253" t="s">
        <v>148</v>
      </c>
    </row>
    <row r="130" s="15" customFormat="1">
      <c r="A130" s="15"/>
      <c r="B130" s="254"/>
      <c r="C130" s="255"/>
      <c r="D130" s="234" t="s">
        <v>156</v>
      </c>
      <c r="E130" s="256" t="s">
        <v>1</v>
      </c>
      <c r="F130" s="257" t="s">
        <v>162</v>
      </c>
      <c r="G130" s="255"/>
      <c r="H130" s="258">
        <v>40.264000000000003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4" t="s">
        <v>156</v>
      </c>
      <c r="AU130" s="264" t="s">
        <v>84</v>
      </c>
      <c r="AV130" s="15" t="s">
        <v>155</v>
      </c>
      <c r="AW130" s="15" t="s">
        <v>30</v>
      </c>
      <c r="AX130" s="15" t="s">
        <v>82</v>
      </c>
      <c r="AY130" s="264" t="s">
        <v>148</v>
      </c>
    </row>
    <row r="131" s="2" customFormat="1" ht="33" customHeight="1">
      <c r="A131" s="39"/>
      <c r="B131" s="40"/>
      <c r="C131" s="219" t="s">
        <v>182</v>
      </c>
      <c r="D131" s="219" t="s">
        <v>151</v>
      </c>
      <c r="E131" s="220" t="s">
        <v>788</v>
      </c>
      <c r="F131" s="221" t="s">
        <v>789</v>
      </c>
      <c r="G131" s="222" t="s">
        <v>173</v>
      </c>
      <c r="H131" s="223">
        <v>2.452</v>
      </c>
      <c r="I131" s="224"/>
      <c r="J131" s="225">
        <f>ROUND(I131*H131,2)</f>
        <v>0</v>
      </c>
      <c r="K131" s="221" t="s">
        <v>33</v>
      </c>
      <c r="L131" s="45"/>
      <c r="M131" s="226" t="s">
        <v>1</v>
      </c>
      <c r="N131" s="227" t="s">
        <v>39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155</v>
      </c>
      <c r="AT131" s="230" t="s">
        <v>151</v>
      </c>
      <c r="AU131" s="230" t="s">
        <v>84</v>
      </c>
      <c r="AY131" s="18" t="s">
        <v>148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82</v>
      </c>
      <c r="BK131" s="231">
        <f>ROUND(I131*H131,2)</f>
        <v>0</v>
      </c>
      <c r="BL131" s="18" t="s">
        <v>155</v>
      </c>
      <c r="BM131" s="230" t="s">
        <v>186</v>
      </c>
    </row>
    <row r="132" s="2" customFormat="1" ht="33" customHeight="1">
      <c r="A132" s="39"/>
      <c r="B132" s="40"/>
      <c r="C132" s="219" t="s">
        <v>169</v>
      </c>
      <c r="D132" s="219" t="s">
        <v>151</v>
      </c>
      <c r="E132" s="220" t="s">
        <v>800</v>
      </c>
      <c r="F132" s="221" t="s">
        <v>801</v>
      </c>
      <c r="G132" s="222" t="s">
        <v>173</v>
      </c>
      <c r="H132" s="223">
        <v>0.42399999999999999</v>
      </c>
      <c r="I132" s="224"/>
      <c r="J132" s="225">
        <f>ROUND(I132*H132,2)</f>
        <v>0</v>
      </c>
      <c r="K132" s="221" t="s">
        <v>33</v>
      </c>
      <c r="L132" s="45"/>
      <c r="M132" s="226" t="s">
        <v>1</v>
      </c>
      <c r="N132" s="227" t="s">
        <v>39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155</v>
      </c>
      <c r="AT132" s="230" t="s">
        <v>151</v>
      </c>
      <c r="AU132" s="230" t="s">
        <v>84</v>
      </c>
      <c r="AY132" s="18" t="s">
        <v>148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82</v>
      </c>
      <c r="BK132" s="231">
        <f>ROUND(I132*H132,2)</f>
        <v>0</v>
      </c>
      <c r="BL132" s="18" t="s">
        <v>155</v>
      </c>
      <c r="BM132" s="230" t="s">
        <v>193</v>
      </c>
    </row>
    <row r="133" s="12" customFormat="1" ht="25.92" customHeight="1">
      <c r="A133" s="12"/>
      <c r="B133" s="203"/>
      <c r="C133" s="204"/>
      <c r="D133" s="205" t="s">
        <v>73</v>
      </c>
      <c r="E133" s="206" t="s">
        <v>808</v>
      </c>
      <c r="F133" s="206" t="s">
        <v>809</v>
      </c>
      <c r="G133" s="204"/>
      <c r="H133" s="204"/>
      <c r="I133" s="207"/>
      <c r="J133" s="208">
        <f>BK133</f>
        <v>0</v>
      </c>
      <c r="K133" s="204"/>
      <c r="L133" s="209"/>
      <c r="M133" s="210"/>
      <c r="N133" s="211"/>
      <c r="O133" s="211"/>
      <c r="P133" s="212">
        <f>P134+P146+P163</f>
        <v>0</v>
      </c>
      <c r="Q133" s="211"/>
      <c r="R133" s="212">
        <f>R134+R146+R163</f>
        <v>0.20365224999999998</v>
      </c>
      <c r="S133" s="211"/>
      <c r="T133" s="213">
        <f>T134+T146+T163</f>
        <v>2.8761999999999999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4" t="s">
        <v>84</v>
      </c>
      <c r="AT133" s="215" t="s">
        <v>73</v>
      </c>
      <c r="AU133" s="215" t="s">
        <v>74</v>
      </c>
      <c r="AY133" s="214" t="s">
        <v>148</v>
      </c>
      <c r="BK133" s="216">
        <f>BK134+BK146+BK163</f>
        <v>0</v>
      </c>
    </row>
    <row r="134" s="12" customFormat="1" ht="22.8" customHeight="1">
      <c r="A134" s="12"/>
      <c r="B134" s="203"/>
      <c r="C134" s="204"/>
      <c r="D134" s="205" t="s">
        <v>73</v>
      </c>
      <c r="E134" s="217" t="s">
        <v>885</v>
      </c>
      <c r="F134" s="217" t="s">
        <v>886</v>
      </c>
      <c r="G134" s="204"/>
      <c r="H134" s="204"/>
      <c r="I134" s="207"/>
      <c r="J134" s="218">
        <f>BK134</f>
        <v>0</v>
      </c>
      <c r="K134" s="204"/>
      <c r="L134" s="209"/>
      <c r="M134" s="210"/>
      <c r="N134" s="211"/>
      <c r="O134" s="211"/>
      <c r="P134" s="212">
        <f>SUM(P135:P145)</f>
        <v>0</v>
      </c>
      <c r="Q134" s="211"/>
      <c r="R134" s="212">
        <f>SUM(R135:R145)</f>
        <v>0.020399999999999998</v>
      </c>
      <c r="S134" s="211"/>
      <c r="T134" s="213">
        <f>SUM(T135:T145)</f>
        <v>0.42419999999999997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4" t="s">
        <v>84</v>
      </c>
      <c r="AT134" s="215" t="s">
        <v>73</v>
      </c>
      <c r="AU134" s="215" t="s">
        <v>82</v>
      </c>
      <c r="AY134" s="214" t="s">
        <v>148</v>
      </c>
      <c r="BK134" s="216">
        <f>SUM(BK135:BK145)</f>
        <v>0</v>
      </c>
    </row>
    <row r="135" s="2" customFormat="1" ht="33" customHeight="1">
      <c r="A135" s="39"/>
      <c r="B135" s="40"/>
      <c r="C135" s="219" t="s">
        <v>198</v>
      </c>
      <c r="D135" s="219" t="s">
        <v>151</v>
      </c>
      <c r="E135" s="220" t="s">
        <v>1835</v>
      </c>
      <c r="F135" s="221" t="s">
        <v>1836</v>
      </c>
      <c r="G135" s="222" t="s">
        <v>295</v>
      </c>
      <c r="H135" s="223">
        <v>76</v>
      </c>
      <c r="I135" s="224"/>
      <c r="J135" s="225">
        <f>ROUND(I135*H135,2)</f>
        <v>0</v>
      </c>
      <c r="K135" s="221" t="s">
        <v>33</v>
      </c>
      <c r="L135" s="45"/>
      <c r="M135" s="226" t="s">
        <v>1</v>
      </c>
      <c r="N135" s="227" t="s">
        <v>39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0.0053</v>
      </c>
      <c r="T135" s="229">
        <f>S135*H135</f>
        <v>0.40279999999999999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218</v>
      </c>
      <c r="AT135" s="230" t="s">
        <v>151</v>
      </c>
      <c r="AU135" s="230" t="s">
        <v>84</v>
      </c>
      <c r="AY135" s="18" t="s">
        <v>148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82</v>
      </c>
      <c r="BK135" s="231">
        <f>ROUND(I135*H135,2)</f>
        <v>0</v>
      </c>
      <c r="BL135" s="18" t="s">
        <v>218</v>
      </c>
      <c r="BM135" s="230" t="s">
        <v>207</v>
      </c>
    </row>
    <row r="136" s="2" customFormat="1" ht="33" customHeight="1">
      <c r="A136" s="39"/>
      <c r="B136" s="40"/>
      <c r="C136" s="219" t="s">
        <v>174</v>
      </c>
      <c r="D136" s="219" t="s">
        <v>151</v>
      </c>
      <c r="E136" s="220" t="s">
        <v>1837</v>
      </c>
      <c r="F136" s="221" t="s">
        <v>1838</v>
      </c>
      <c r="G136" s="222" t="s">
        <v>295</v>
      </c>
      <c r="H136" s="223">
        <v>4</v>
      </c>
      <c r="I136" s="224"/>
      <c r="J136" s="225">
        <f>ROUND(I136*H136,2)</f>
        <v>0</v>
      </c>
      <c r="K136" s="221" t="s">
        <v>33</v>
      </c>
      <c r="L136" s="45"/>
      <c r="M136" s="226" t="s">
        <v>1</v>
      </c>
      <c r="N136" s="227" t="s">
        <v>39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0.0053499999999999997</v>
      </c>
      <c r="T136" s="229">
        <f>S136*H136</f>
        <v>0.021399999999999999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218</v>
      </c>
      <c r="AT136" s="230" t="s">
        <v>151</v>
      </c>
      <c r="AU136" s="230" t="s">
        <v>84</v>
      </c>
      <c r="AY136" s="18" t="s">
        <v>148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82</v>
      </c>
      <c r="BK136" s="231">
        <f>ROUND(I136*H136,2)</f>
        <v>0</v>
      </c>
      <c r="BL136" s="18" t="s">
        <v>218</v>
      </c>
      <c r="BM136" s="230" t="s">
        <v>218</v>
      </c>
    </row>
    <row r="137" s="2" customFormat="1" ht="24.15" customHeight="1">
      <c r="A137" s="39"/>
      <c r="B137" s="40"/>
      <c r="C137" s="219" t="s">
        <v>202</v>
      </c>
      <c r="D137" s="219" t="s">
        <v>151</v>
      </c>
      <c r="E137" s="220" t="s">
        <v>1839</v>
      </c>
      <c r="F137" s="221" t="s">
        <v>1840</v>
      </c>
      <c r="G137" s="222" t="s">
        <v>295</v>
      </c>
      <c r="H137" s="223">
        <v>76</v>
      </c>
      <c r="I137" s="224"/>
      <c r="J137" s="225">
        <f>ROUND(I137*H137,2)</f>
        <v>0</v>
      </c>
      <c r="K137" s="221" t="s">
        <v>33</v>
      </c>
      <c r="L137" s="45"/>
      <c r="M137" s="226" t="s">
        <v>1</v>
      </c>
      <c r="N137" s="227" t="s">
        <v>39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218</v>
      </c>
      <c r="AT137" s="230" t="s">
        <v>151</v>
      </c>
      <c r="AU137" s="230" t="s">
        <v>84</v>
      </c>
      <c r="AY137" s="18" t="s">
        <v>148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82</v>
      </c>
      <c r="BK137" s="231">
        <f>ROUND(I137*H137,2)</f>
        <v>0</v>
      </c>
      <c r="BL137" s="18" t="s">
        <v>218</v>
      </c>
      <c r="BM137" s="230" t="s">
        <v>224</v>
      </c>
    </row>
    <row r="138" s="2" customFormat="1" ht="24.15" customHeight="1">
      <c r="A138" s="39"/>
      <c r="B138" s="40"/>
      <c r="C138" s="219" t="s">
        <v>186</v>
      </c>
      <c r="D138" s="219" t="s">
        <v>151</v>
      </c>
      <c r="E138" s="220" t="s">
        <v>1841</v>
      </c>
      <c r="F138" s="221" t="s">
        <v>1842</v>
      </c>
      <c r="G138" s="222" t="s">
        <v>295</v>
      </c>
      <c r="H138" s="223">
        <v>4</v>
      </c>
      <c r="I138" s="224"/>
      <c r="J138" s="225">
        <f>ROUND(I138*H138,2)</f>
        <v>0</v>
      </c>
      <c r="K138" s="221" t="s">
        <v>33</v>
      </c>
      <c r="L138" s="45"/>
      <c r="M138" s="226" t="s">
        <v>1</v>
      </c>
      <c r="N138" s="227" t="s">
        <v>39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218</v>
      </c>
      <c r="AT138" s="230" t="s">
        <v>151</v>
      </c>
      <c r="AU138" s="230" t="s">
        <v>84</v>
      </c>
      <c r="AY138" s="18" t="s">
        <v>148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82</v>
      </c>
      <c r="BK138" s="231">
        <f>ROUND(I138*H138,2)</f>
        <v>0</v>
      </c>
      <c r="BL138" s="18" t="s">
        <v>218</v>
      </c>
      <c r="BM138" s="230" t="s">
        <v>230</v>
      </c>
    </row>
    <row r="139" s="14" customFormat="1">
      <c r="A139" s="14"/>
      <c r="B139" s="243"/>
      <c r="C139" s="244"/>
      <c r="D139" s="234" t="s">
        <v>156</v>
      </c>
      <c r="E139" s="245" t="s">
        <v>1</v>
      </c>
      <c r="F139" s="246" t="s">
        <v>1843</v>
      </c>
      <c r="G139" s="244"/>
      <c r="H139" s="247">
        <v>4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3" t="s">
        <v>156</v>
      </c>
      <c r="AU139" s="253" t="s">
        <v>84</v>
      </c>
      <c r="AV139" s="14" t="s">
        <v>84</v>
      </c>
      <c r="AW139" s="14" t="s">
        <v>30</v>
      </c>
      <c r="AX139" s="14" t="s">
        <v>74</v>
      </c>
      <c r="AY139" s="253" t="s">
        <v>148</v>
      </c>
    </row>
    <row r="140" s="15" customFormat="1">
      <c r="A140" s="15"/>
      <c r="B140" s="254"/>
      <c r="C140" s="255"/>
      <c r="D140" s="234" t="s">
        <v>156</v>
      </c>
      <c r="E140" s="256" t="s">
        <v>1</v>
      </c>
      <c r="F140" s="257" t="s">
        <v>162</v>
      </c>
      <c r="G140" s="255"/>
      <c r="H140" s="258">
        <v>4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4" t="s">
        <v>156</v>
      </c>
      <c r="AU140" s="264" t="s">
        <v>84</v>
      </c>
      <c r="AV140" s="15" t="s">
        <v>155</v>
      </c>
      <c r="AW140" s="15" t="s">
        <v>30</v>
      </c>
      <c r="AX140" s="15" t="s">
        <v>82</v>
      </c>
      <c r="AY140" s="264" t="s">
        <v>148</v>
      </c>
    </row>
    <row r="141" s="2" customFormat="1" ht="24.15" customHeight="1">
      <c r="A141" s="39"/>
      <c r="B141" s="40"/>
      <c r="C141" s="276" t="s">
        <v>214</v>
      </c>
      <c r="D141" s="276" t="s">
        <v>183</v>
      </c>
      <c r="E141" s="277" t="s">
        <v>1844</v>
      </c>
      <c r="F141" s="278" t="s">
        <v>1845</v>
      </c>
      <c r="G141" s="279" t="s">
        <v>295</v>
      </c>
      <c r="H141" s="280">
        <v>81.599999999999994</v>
      </c>
      <c r="I141" s="281"/>
      <c r="J141" s="282">
        <f>ROUND(I141*H141,2)</f>
        <v>0</v>
      </c>
      <c r="K141" s="278" t="s">
        <v>33</v>
      </c>
      <c r="L141" s="283"/>
      <c r="M141" s="284" t="s">
        <v>1</v>
      </c>
      <c r="N141" s="285" t="s">
        <v>39</v>
      </c>
      <c r="O141" s="92"/>
      <c r="P141" s="228">
        <f>O141*H141</f>
        <v>0</v>
      </c>
      <c r="Q141" s="228">
        <v>0.00025000000000000001</v>
      </c>
      <c r="R141" s="228">
        <f>Q141*H141</f>
        <v>0.020399999999999998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280</v>
      </c>
      <c r="AT141" s="230" t="s">
        <v>183</v>
      </c>
      <c r="AU141" s="230" t="s">
        <v>84</v>
      </c>
      <c r="AY141" s="18" t="s">
        <v>148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82</v>
      </c>
      <c r="BK141" s="231">
        <f>ROUND(I141*H141,2)</f>
        <v>0</v>
      </c>
      <c r="BL141" s="18" t="s">
        <v>218</v>
      </c>
      <c r="BM141" s="230" t="s">
        <v>234</v>
      </c>
    </row>
    <row r="142" s="14" customFormat="1">
      <c r="A142" s="14"/>
      <c r="B142" s="243"/>
      <c r="C142" s="244"/>
      <c r="D142" s="234" t="s">
        <v>156</v>
      </c>
      <c r="E142" s="245" t="s">
        <v>1</v>
      </c>
      <c r="F142" s="246" t="s">
        <v>1846</v>
      </c>
      <c r="G142" s="244"/>
      <c r="H142" s="247">
        <v>81.599999999999994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156</v>
      </c>
      <c r="AU142" s="253" t="s">
        <v>84</v>
      </c>
      <c r="AV142" s="14" t="s">
        <v>84</v>
      </c>
      <c r="AW142" s="14" t="s">
        <v>30</v>
      </c>
      <c r="AX142" s="14" t="s">
        <v>74</v>
      </c>
      <c r="AY142" s="253" t="s">
        <v>148</v>
      </c>
    </row>
    <row r="143" s="15" customFormat="1">
      <c r="A143" s="15"/>
      <c r="B143" s="254"/>
      <c r="C143" s="255"/>
      <c r="D143" s="234" t="s">
        <v>156</v>
      </c>
      <c r="E143" s="256" t="s">
        <v>1</v>
      </c>
      <c r="F143" s="257" t="s">
        <v>162</v>
      </c>
      <c r="G143" s="255"/>
      <c r="H143" s="258">
        <v>81.599999999999994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4" t="s">
        <v>156</v>
      </c>
      <c r="AU143" s="264" t="s">
        <v>84</v>
      </c>
      <c r="AV143" s="15" t="s">
        <v>155</v>
      </c>
      <c r="AW143" s="15" t="s">
        <v>30</v>
      </c>
      <c r="AX143" s="15" t="s">
        <v>82</v>
      </c>
      <c r="AY143" s="264" t="s">
        <v>148</v>
      </c>
    </row>
    <row r="144" s="2" customFormat="1" ht="24.15" customHeight="1">
      <c r="A144" s="39"/>
      <c r="B144" s="40"/>
      <c r="C144" s="219" t="s">
        <v>193</v>
      </c>
      <c r="D144" s="219" t="s">
        <v>151</v>
      </c>
      <c r="E144" s="220" t="s">
        <v>911</v>
      </c>
      <c r="F144" s="221" t="s">
        <v>912</v>
      </c>
      <c r="G144" s="222" t="s">
        <v>173</v>
      </c>
      <c r="H144" s="223">
        <v>0.02</v>
      </c>
      <c r="I144" s="224"/>
      <c r="J144" s="225">
        <f>ROUND(I144*H144,2)</f>
        <v>0</v>
      </c>
      <c r="K144" s="221" t="s">
        <v>33</v>
      </c>
      <c r="L144" s="45"/>
      <c r="M144" s="226" t="s">
        <v>1</v>
      </c>
      <c r="N144" s="227" t="s">
        <v>39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218</v>
      </c>
      <c r="AT144" s="230" t="s">
        <v>151</v>
      </c>
      <c r="AU144" s="230" t="s">
        <v>84</v>
      </c>
      <c r="AY144" s="18" t="s">
        <v>148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82</v>
      </c>
      <c r="BK144" s="231">
        <f>ROUND(I144*H144,2)</f>
        <v>0</v>
      </c>
      <c r="BL144" s="18" t="s">
        <v>218</v>
      </c>
      <c r="BM144" s="230" t="s">
        <v>240</v>
      </c>
    </row>
    <row r="145" s="2" customFormat="1" ht="24.15" customHeight="1">
      <c r="A145" s="39"/>
      <c r="B145" s="40"/>
      <c r="C145" s="219" t="s">
        <v>221</v>
      </c>
      <c r="D145" s="219" t="s">
        <v>151</v>
      </c>
      <c r="E145" s="220" t="s">
        <v>915</v>
      </c>
      <c r="F145" s="221" t="s">
        <v>916</v>
      </c>
      <c r="G145" s="222" t="s">
        <v>173</v>
      </c>
      <c r="H145" s="223">
        <v>0.02</v>
      </c>
      <c r="I145" s="224"/>
      <c r="J145" s="225">
        <f>ROUND(I145*H145,2)</f>
        <v>0</v>
      </c>
      <c r="K145" s="221" t="s">
        <v>33</v>
      </c>
      <c r="L145" s="45"/>
      <c r="M145" s="226" t="s">
        <v>1</v>
      </c>
      <c r="N145" s="227" t="s">
        <v>39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218</v>
      </c>
      <c r="AT145" s="230" t="s">
        <v>151</v>
      </c>
      <c r="AU145" s="230" t="s">
        <v>84</v>
      </c>
      <c r="AY145" s="18" t="s">
        <v>148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82</v>
      </c>
      <c r="BK145" s="231">
        <f>ROUND(I145*H145,2)</f>
        <v>0</v>
      </c>
      <c r="BL145" s="18" t="s">
        <v>218</v>
      </c>
      <c r="BM145" s="230" t="s">
        <v>254</v>
      </c>
    </row>
    <row r="146" s="12" customFormat="1" ht="22.8" customHeight="1">
      <c r="A146" s="12"/>
      <c r="B146" s="203"/>
      <c r="C146" s="204"/>
      <c r="D146" s="205" t="s">
        <v>73</v>
      </c>
      <c r="E146" s="217" t="s">
        <v>1622</v>
      </c>
      <c r="F146" s="217" t="s">
        <v>1847</v>
      </c>
      <c r="G146" s="204"/>
      <c r="H146" s="204"/>
      <c r="I146" s="207"/>
      <c r="J146" s="218">
        <f>BK146</f>
        <v>0</v>
      </c>
      <c r="K146" s="204"/>
      <c r="L146" s="209"/>
      <c r="M146" s="210"/>
      <c r="N146" s="211"/>
      <c r="O146" s="211"/>
      <c r="P146" s="212">
        <f>SUM(P147:P162)</f>
        <v>0</v>
      </c>
      <c r="Q146" s="211"/>
      <c r="R146" s="212">
        <f>SUM(R147:R162)</f>
        <v>0.17765224999999998</v>
      </c>
      <c r="S146" s="211"/>
      <c r="T146" s="213">
        <f>SUM(T147:T162)</f>
        <v>2.452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4" t="s">
        <v>84</v>
      </c>
      <c r="AT146" s="215" t="s">
        <v>73</v>
      </c>
      <c r="AU146" s="215" t="s">
        <v>82</v>
      </c>
      <c r="AY146" s="214" t="s">
        <v>148</v>
      </c>
      <c r="BK146" s="216">
        <f>SUM(BK147:BK162)</f>
        <v>0</v>
      </c>
    </row>
    <row r="147" s="2" customFormat="1" ht="16.5" customHeight="1">
      <c r="A147" s="39"/>
      <c r="B147" s="40"/>
      <c r="C147" s="219" t="s">
        <v>207</v>
      </c>
      <c r="D147" s="219" t="s">
        <v>151</v>
      </c>
      <c r="E147" s="220" t="s">
        <v>1793</v>
      </c>
      <c r="F147" s="221" t="s">
        <v>1794</v>
      </c>
      <c r="G147" s="222" t="s">
        <v>295</v>
      </c>
      <c r="H147" s="223">
        <v>80</v>
      </c>
      <c r="I147" s="224"/>
      <c r="J147" s="225">
        <f>ROUND(I147*H147,2)</f>
        <v>0</v>
      </c>
      <c r="K147" s="221" t="s">
        <v>33</v>
      </c>
      <c r="L147" s="45"/>
      <c r="M147" s="226" t="s">
        <v>1</v>
      </c>
      <c r="N147" s="227" t="s">
        <v>39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0.03065</v>
      </c>
      <c r="T147" s="229">
        <f>S147*H147</f>
        <v>2.452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218</v>
      </c>
      <c r="AT147" s="230" t="s">
        <v>151</v>
      </c>
      <c r="AU147" s="230" t="s">
        <v>84</v>
      </c>
      <c r="AY147" s="18" t="s">
        <v>148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82</v>
      </c>
      <c r="BK147" s="231">
        <f>ROUND(I147*H147,2)</f>
        <v>0</v>
      </c>
      <c r="BL147" s="18" t="s">
        <v>218</v>
      </c>
      <c r="BM147" s="230" t="s">
        <v>264</v>
      </c>
    </row>
    <row r="148" s="2" customFormat="1" ht="16.5" customHeight="1">
      <c r="A148" s="39"/>
      <c r="B148" s="40"/>
      <c r="C148" s="219" t="s">
        <v>254</v>
      </c>
      <c r="D148" s="219" t="s">
        <v>151</v>
      </c>
      <c r="E148" s="220" t="s">
        <v>1848</v>
      </c>
      <c r="F148" s="221" t="s">
        <v>1849</v>
      </c>
      <c r="G148" s="222" t="s">
        <v>165</v>
      </c>
      <c r="H148" s="223">
        <v>5</v>
      </c>
      <c r="I148" s="224"/>
      <c r="J148" s="225">
        <f>ROUND(I148*H148,2)</f>
        <v>0</v>
      </c>
      <c r="K148" s="221" t="s">
        <v>33</v>
      </c>
      <c r="L148" s="45"/>
      <c r="M148" s="226" t="s">
        <v>1</v>
      </c>
      <c r="N148" s="227" t="s">
        <v>39</v>
      </c>
      <c r="O148" s="92"/>
      <c r="P148" s="228">
        <f>O148*H148</f>
        <v>0</v>
      </c>
      <c r="Q148" s="228">
        <v>0.0022649699999999998</v>
      </c>
      <c r="R148" s="228">
        <f>Q148*H148</f>
        <v>0.011324849999999999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218</v>
      </c>
      <c r="AT148" s="230" t="s">
        <v>151</v>
      </c>
      <c r="AU148" s="230" t="s">
        <v>84</v>
      </c>
      <c r="AY148" s="18" t="s">
        <v>148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82</v>
      </c>
      <c r="BK148" s="231">
        <f>ROUND(I148*H148,2)</f>
        <v>0</v>
      </c>
      <c r="BL148" s="18" t="s">
        <v>218</v>
      </c>
      <c r="BM148" s="230" t="s">
        <v>270</v>
      </c>
    </row>
    <row r="149" s="2" customFormat="1" ht="16.5" customHeight="1">
      <c r="A149" s="39"/>
      <c r="B149" s="40"/>
      <c r="C149" s="219" t="s">
        <v>8</v>
      </c>
      <c r="D149" s="219" t="s">
        <v>151</v>
      </c>
      <c r="E149" s="220" t="s">
        <v>1624</v>
      </c>
      <c r="F149" s="221" t="s">
        <v>1625</v>
      </c>
      <c r="G149" s="222" t="s">
        <v>165</v>
      </c>
      <c r="H149" s="223">
        <v>9</v>
      </c>
      <c r="I149" s="224"/>
      <c r="J149" s="225">
        <f>ROUND(I149*H149,2)</f>
        <v>0</v>
      </c>
      <c r="K149" s="221" t="s">
        <v>33</v>
      </c>
      <c r="L149" s="45"/>
      <c r="M149" s="226" t="s">
        <v>1</v>
      </c>
      <c r="N149" s="227" t="s">
        <v>39</v>
      </c>
      <c r="O149" s="92"/>
      <c r="P149" s="228">
        <f>O149*H149</f>
        <v>0</v>
      </c>
      <c r="Q149" s="228">
        <v>0.0012906</v>
      </c>
      <c r="R149" s="228">
        <f>Q149*H149</f>
        <v>0.0116154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218</v>
      </c>
      <c r="AT149" s="230" t="s">
        <v>151</v>
      </c>
      <c r="AU149" s="230" t="s">
        <v>84</v>
      </c>
      <c r="AY149" s="18" t="s">
        <v>148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82</v>
      </c>
      <c r="BK149" s="231">
        <f>ROUND(I149*H149,2)</f>
        <v>0</v>
      </c>
      <c r="BL149" s="18" t="s">
        <v>218</v>
      </c>
      <c r="BM149" s="230" t="s">
        <v>280</v>
      </c>
    </row>
    <row r="150" s="14" customFormat="1">
      <c r="A150" s="14"/>
      <c r="B150" s="243"/>
      <c r="C150" s="244"/>
      <c r="D150" s="234" t="s">
        <v>156</v>
      </c>
      <c r="E150" s="245" t="s">
        <v>1</v>
      </c>
      <c r="F150" s="246" t="s">
        <v>1850</v>
      </c>
      <c r="G150" s="244"/>
      <c r="H150" s="247">
        <v>9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3" t="s">
        <v>156</v>
      </c>
      <c r="AU150" s="253" t="s">
        <v>84</v>
      </c>
      <c r="AV150" s="14" t="s">
        <v>84</v>
      </c>
      <c r="AW150" s="14" t="s">
        <v>30</v>
      </c>
      <c r="AX150" s="14" t="s">
        <v>74</v>
      </c>
      <c r="AY150" s="253" t="s">
        <v>148</v>
      </c>
    </row>
    <row r="151" s="15" customFormat="1">
      <c r="A151" s="15"/>
      <c r="B151" s="254"/>
      <c r="C151" s="255"/>
      <c r="D151" s="234" t="s">
        <v>156</v>
      </c>
      <c r="E151" s="256" t="s">
        <v>1</v>
      </c>
      <c r="F151" s="257" t="s">
        <v>162</v>
      </c>
      <c r="G151" s="255"/>
      <c r="H151" s="258">
        <v>9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4" t="s">
        <v>156</v>
      </c>
      <c r="AU151" s="264" t="s">
        <v>84</v>
      </c>
      <c r="AV151" s="15" t="s">
        <v>155</v>
      </c>
      <c r="AW151" s="15" t="s">
        <v>30</v>
      </c>
      <c r="AX151" s="15" t="s">
        <v>82</v>
      </c>
      <c r="AY151" s="264" t="s">
        <v>148</v>
      </c>
    </row>
    <row r="152" s="2" customFormat="1" ht="16.5" customHeight="1">
      <c r="A152" s="39"/>
      <c r="B152" s="40"/>
      <c r="C152" s="219" t="s">
        <v>218</v>
      </c>
      <c r="D152" s="219" t="s">
        <v>151</v>
      </c>
      <c r="E152" s="220" t="s">
        <v>1851</v>
      </c>
      <c r="F152" s="221" t="s">
        <v>1852</v>
      </c>
      <c r="G152" s="222" t="s">
        <v>295</v>
      </c>
      <c r="H152" s="223">
        <v>80</v>
      </c>
      <c r="I152" s="224"/>
      <c r="J152" s="225">
        <f>ROUND(I152*H152,2)</f>
        <v>0</v>
      </c>
      <c r="K152" s="221" t="s">
        <v>33</v>
      </c>
      <c r="L152" s="45"/>
      <c r="M152" s="226" t="s">
        <v>1</v>
      </c>
      <c r="N152" s="227" t="s">
        <v>39</v>
      </c>
      <c r="O152" s="92"/>
      <c r="P152" s="228">
        <f>O152*H152</f>
        <v>0</v>
      </c>
      <c r="Q152" s="228">
        <v>0.0019338999999999999</v>
      </c>
      <c r="R152" s="228">
        <f>Q152*H152</f>
        <v>0.15471199999999999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218</v>
      </c>
      <c r="AT152" s="230" t="s">
        <v>151</v>
      </c>
      <c r="AU152" s="230" t="s">
        <v>84</v>
      </c>
      <c r="AY152" s="18" t="s">
        <v>148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82</v>
      </c>
      <c r="BK152" s="231">
        <f>ROUND(I152*H152,2)</f>
        <v>0</v>
      </c>
      <c r="BL152" s="18" t="s">
        <v>218</v>
      </c>
      <c r="BM152" s="230" t="s">
        <v>289</v>
      </c>
    </row>
    <row r="153" s="2" customFormat="1" ht="21.75" customHeight="1">
      <c r="A153" s="39"/>
      <c r="B153" s="40"/>
      <c r="C153" s="276" t="s">
        <v>251</v>
      </c>
      <c r="D153" s="276" t="s">
        <v>183</v>
      </c>
      <c r="E153" s="277" t="s">
        <v>1853</v>
      </c>
      <c r="F153" s="278" t="s">
        <v>1854</v>
      </c>
      <c r="G153" s="279" t="s">
        <v>165</v>
      </c>
      <c r="H153" s="280">
        <v>8</v>
      </c>
      <c r="I153" s="281"/>
      <c r="J153" s="282">
        <f>ROUND(I153*H153,2)</f>
        <v>0</v>
      </c>
      <c r="K153" s="278" t="s">
        <v>1</v>
      </c>
      <c r="L153" s="283"/>
      <c r="M153" s="284" t="s">
        <v>1</v>
      </c>
      <c r="N153" s="285" t="s">
        <v>39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280</v>
      </c>
      <c r="AT153" s="230" t="s">
        <v>183</v>
      </c>
      <c r="AU153" s="230" t="s">
        <v>84</v>
      </c>
      <c r="AY153" s="18" t="s">
        <v>148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82</v>
      </c>
      <c r="BK153" s="231">
        <f>ROUND(I153*H153,2)</f>
        <v>0</v>
      </c>
      <c r="BL153" s="18" t="s">
        <v>218</v>
      </c>
      <c r="BM153" s="230" t="s">
        <v>296</v>
      </c>
    </row>
    <row r="154" s="2" customFormat="1" ht="21.75" customHeight="1">
      <c r="A154" s="39"/>
      <c r="B154" s="40"/>
      <c r="C154" s="219" t="s">
        <v>224</v>
      </c>
      <c r="D154" s="219" t="s">
        <v>151</v>
      </c>
      <c r="E154" s="220" t="s">
        <v>1650</v>
      </c>
      <c r="F154" s="221" t="s">
        <v>1651</v>
      </c>
      <c r="G154" s="222" t="s">
        <v>295</v>
      </c>
      <c r="H154" s="223">
        <v>80</v>
      </c>
      <c r="I154" s="224"/>
      <c r="J154" s="225">
        <f>ROUND(I154*H154,2)</f>
        <v>0</v>
      </c>
      <c r="K154" s="221" t="s">
        <v>33</v>
      </c>
      <c r="L154" s="45"/>
      <c r="M154" s="226" t="s">
        <v>1</v>
      </c>
      <c r="N154" s="227" t="s">
        <v>39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218</v>
      </c>
      <c r="AT154" s="230" t="s">
        <v>151</v>
      </c>
      <c r="AU154" s="230" t="s">
        <v>84</v>
      </c>
      <c r="AY154" s="18" t="s">
        <v>148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82</v>
      </c>
      <c r="BK154" s="231">
        <f>ROUND(I154*H154,2)</f>
        <v>0</v>
      </c>
      <c r="BL154" s="18" t="s">
        <v>218</v>
      </c>
      <c r="BM154" s="230" t="s">
        <v>304</v>
      </c>
    </row>
    <row r="155" s="2" customFormat="1" ht="33" customHeight="1">
      <c r="A155" s="39"/>
      <c r="B155" s="40"/>
      <c r="C155" s="219" t="s">
        <v>267</v>
      </c>
      <c r="D155" s="219" t="s">
        <v>151</v>
      </c>
      <c r="E155" s="220" t="s">
        <v>1855</v>
      </c>
      <c r="F155" s="221" t="s">
        <v>1856</v>
      </c>
      <c r="G155" s="222" t="s">
        <v>173</v>
      </c>
      <c r="H155" s="223">
        <v>2.452</v>
      </c>
      <c r="I155" s="224"/>
      <c r="J155" s="225">
        <f>ROUND(I155*H155,2)</f>
        <v>0</v>
      </c>
      <c r="K155" s="221" t="s">
        <v>1397</v>
      </c>
      <c r="L155" s="45"/>
      <c r="M155" s="226" t="s">
        <v>1</v>
      </c>
      <c r="N155" s="227" t="s">
        <v>39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218</v>
      </c>
      <c r="AT155" s="230" t="s">
        <v>151</v>
      </c>
      <c r="AU155" s="230" t="s">
        <v>84</v>
      </c>
      <c r="AY155" s="18" t="s">
        <v>148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82</v>
      </c>
      <c r="BK155" s="231">
        <f>ROUND(I155*H155,2)</f>
        <v>0</v>
      </c>
      <c r="BL155" s="18" t="s">
        <v>218</v>
      </c>
      <c r="BM155" s="230" t="s">
        <v>314</v>
      </c>
    </row>
    <row r="156" s="2" customFormat="1" ht="24.15" customHeight="1">
      <c r="A156" s="39"/>
      <c r="B156" s="40"/>
      <c r="C156" s="219" t="s">
        <v>230</v>
      </c>
      <c r="D156" s="219" t="s">
        <v>151</v>
      </c>
      <c r="E156" s="220" t="s">
        <v>1857</v>
      </c>
      <c r="F156" s="221" t="s">
        <v>1858</v>
      </c>
      <c r="G156" s="222" t="s">
        <v>165</v>
      </c>
      <c r="H156" s="223">
        <v>8</v>
      </c>
      <c r="I156" s="224"/>
      <c r="J156" s="225">
        <f>ROUND(I156*H156,2)</f>
        <v>0</v>
      </c>
      <c r="K156" s="221" t="s">
        <v>33</v>
      </c>
      <c r="L156" s="45"/>
      <c r="M156" s="226" t="s">
        <v>1</v>
      </c>
      <c r="N156" s="227" t="s">
        <v>39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218</v>
      </c>
      <c r="AT156" s="230" t="s">
        <v>151</v>
      </c>
      <c r="AU156" s="230" t="s">
        <v>84</v>
      </c>
      <c r="AY156" s="18" t="s">
        <v>148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82</v>
      </c>
      <c r="BK156" s="231">
        <f>ROUND(I156*H156,2)</f>
        <v>0</v>
      </c>
      <c r="BL156" s="18" t="s">
        <v>218</v>
      </c>
      <c r="BM156" s="230" t="s">
        <v>324</v>
      </c>
    </row>
    <row r="157" s="14" customFormat="1">
      <c r="A157" s="14"/>
      <c r="B157" s="243"/>
      <c r="C157" s="244"/>
      <c r="D157" s="234" t="s">
        <v>156</v>
      </c>
      <c r="E157" s="245" t="s">
        <v>1</v>
      </c>
      <c r="F157" s="246" t="s">
        <v>1859</v>
      </c>
      <c r="G157" s="244"/>
      <c r="H157" s="247">
        <v>8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156</v>
      </c>
      <c r="AU157" s="253" t="s">
        <v>84</v>
      </c>
      <c r="AV157" s="14" t="s">
        <v>84</v>
      </c>
      <c r="AW157" s="14" t="s">
        <v>30</v>
      </c>
      <c r="AX157" s="14" t="s">
        <v>74</v>
      </c>
      <c r="AY157" s="253" t="s">
        <v>148</v>
      </c>
    </row>
    <row r="158" s="15" customFormat="1">
      <c r="A158" s="15"/>
      <c r="B158" s="254"/>
      <c r="C158" s="255"/>
      <c r="D158" s="234" t="s">
        <v>156</v>
      </c>
      <c r="E158" s="256" t="s">
        <v>1</v>
      </c>
      <c r="F158" s="257" t="s">
        <v>162</v>
      </c>
      <c r="G158" s="255"/>
      <c r="H158" s="258">
        <v>8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64" t="s">
        <v>156</v>
      </c>
      <c r="AU158" s="264" t="s">
        <v>84</v>
      </c>
      <c r="AV158" s="15" t="s">
        <v>155</v>
      </c>
      <c r="AW158" s="15" t="s">
        <v>30</v>
      </c>
      <c r="AX158" s="15" t="s">
        <v>82</v>
      </c>
      <c r="AY158" s="264" t="s">
        <v>148</v>
      </c>
    </row>
    <row r="159" s="2" customFormat="1" ht="37.8" customHeight="1">
      <c r="A159" s="39"/>
      <c r="B159" s="40"/>
      <c r="C159" s="219" t="s">
        <v>7</v>
      </c>
      <c r="D159" s="219" t="s">
        <v>151</v>
      </c>
      <c r="E159" s="220" t="s">
        <v>1860</v>
      </c>
      <c r="F159" s="221" t="s">
        <v>1861</v>
      </c>
      <c r="G159" s="222" t="s">
        <v>1004</v>
      </c>
      <c r="H159" s="223">
        <v>2</v>
      </c>
      <c r="I159" s="224"/>
      <c r="J159" s="225">
        <f>ROUND(I159*H159,2)</f>
        <v>0</v>
      </c>
      <c r="K159" s="221" t="s">
        <v>1</v>
      </c>
      <c r="L159" s="45"/>
      <c r="M159" s="226" t="s">
        <v>1</v>
      </c>
      <c r="N159" s="227" t="s">
        <v>39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218</v>
      </c>
      <c r="AT159" s="230" t="s">
        <v>151</v>
      </c>
      <c r="AU159" s="230" t="s">
        <v>84</v>
      </c>
      <c r="AY159" s="18" t="s">
        <v>148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82</v>
      </c>
      <c r="BK159" s="231">
        <f>ROUND(I159*H159,2)</f>
        <v>0</v>
      </c>
      <c r="BL159" s="18" t="s">
        <v>218</v>
      </c>
      <c r="BM159" s="230" t="s">
        <v>327</v>
      </c>
    </row>
    <row r="160" s="2" customFormat="1" ht="24.15" customHeight="1">
      <c r="A160" s="39"/>
      <c r="B160" s="40"/>
      <c r="C160" s="219" t="s">
        <v>234</v>
      </c>
      <c r="D160" s="219" t="s">
        <v>151</v>
      </c>
      <c r="E160" s="220" t="s">
        <v>1862</v>
      </c>
      <c r="F160" s="221" t="s">
        <v>1863</v>
      </c>
      <c r="G160" s="222" t="s">
        <v>1004</v>
      </c>
      <c r="H160" s="223">
        <v>6</v>
      </c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39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218</v>
      </c>
      <c r="AT160" s="230" t="s">
        <v>151</v>
      </c>
      <c r="AU160" s="230" t="s">
        <v>84</v>
      </c>
      <c r="AY160" s="18" t="s">
        <v>148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82</v>
      </c>
      <c r="BK160" s="231">
        <f>ROUND(I160*H160,2)</f>
        <v>0</v>
      </c>
      <c r="BL160" s="18" t="s">
        <v>218</v>
      </c>
      <c r="BM160" s="230" t="s">
        <v>331</v>
      </c>
    </row>
    <row r="161" s="2" customFormat="1" ht="24.15" customHeight="1">
      <c r="A161" s="39"/>
      <c r="B161" s="40"/>
      <c r="C161" s="219" t="s">
        <v>301</v>
      </c>
      <c r="D161" s="219" t="s">
        <v>151</v>
      </c>
      <c r="E161" s="220" t="s">
        <v>1666</v>
      </c>
      <c r="F161" s="221" t="s">
        <v>1667</v>
      </c>
      <c r="G161" s="222" t="s">
        <v>173</v>
      </c>
      <c r="H161" s="223">
        <v>0.17999999999999999</v>
      </c>
      <c r="I161" s="224"/>
      <c r="J161" s="225">
        <f>ROUND(I161*H161,2)</f>
        <v>0</v>
      </c>
      <c r="K161" s="221" t="s">
        <v>33</v>
      </c>
      <c r="L161" s="45"/>
      <c r="M161" s="226" t="s">
        <v>1</v>
      </c>
      <c r="N161" s="227" t="s">
        <v>39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218</v>
      </c>
      <c r="AT161" s="230" t="s">
        <v>151</v>
      </c>
      <c r="AU161" s="230" t="s">
        <v>84</v>
      </c>
      <c r="AY161" s="18" t="s">
        <v>148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82</v>
      </c>
      <c r="BK161" s="231">
        <f>ROUND(I161*H161,2)</f>
        <v>0</v>
      </c>
      <c r="BL161" s="18" t="s">
        <v>218</v>
      </c>
      <c r="BM161" s="230" t="s">
        <v>334</v>
      </c>
    </row>
    <row r="162" s="2" customFormat="1" ht="24.15" customHeight="1">
      <c r="A162" s="39"/>
      <c r="B162" s="40"/>
      <c r="C162" s="219" t="s">
        <v>240</v>
      </c>
      <c r="D162" s="219" t="s">
        <v>151</v>
      </c>
      <c r="E162" s="220" t="s">
        <v>1668</v>
      </c>
      <c r="F162" s="221" t="s">
        <v>1669</v>
      </c>
      <c r="G162" s="222" t="s">
        <v>173</v>
      </c>
      <c r="H162" s="223">
        <v>0.17999999999999999</v>
      </c>
      <c r="I162" s="224"/>
      <c r="J162" s="225">
        <f>ROUND(I162*H162,2)</f>
        <v>0</v>
      </c>
      <c r="K162" s="221" t="s">
        <v>33</v>
      </c>
      <c r="L162" s="45"/>
      <c r="M162" s="226" t="s">
        <v>1</v>
      </c>
      <c r="N162" s="227" t="s">
        <v>39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218</v>
      </c>
      <c r="AT162" s="230" t="s">
        <v>151</v>
      </c>
      <c r="AU162" s="230" t="s">
        <v>84</v>
      </c>
      <c r="AY162" s="18" t="s">
        <v>148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82</v>
      </c>
      <c r="BK162" s="231">
        <f>ROUND(I162*H162,2)</f>
        <v>0</v>
      </c>
      <c r="BL162" s="18" t="s">
        <v>218</v>
      </c>
      <c r="BM162" s="230" t="s">
        <v>351</v>
      </c>
    </row>
    <row r="163" s="12" customFormat="1" ht="22.8" customHeight="1">
      <c r="A163" s="12"/>
      <c r="B163" s="203"/>
      <c r="C163" s="204"/>
      <c r="D163" s="205" t="s">
        <v>73</v>
      </c>
      <c r="E163" s="217" t="s">
        <v>1785</v>
      </c>
      <c r="F163" s="217" t="s">
        <v>1786</v>
      </c>
      <c r="G163" s="204"/>
      <c r="H163" s="204"/>
      <c r="I163" s="207"/>
      <c r="J163" s="218">
        <f>BK163</f>
        <v>0</v>
      </c>
      <c r="K163" s="204"/>
      <c r="L163" s="209"/>
      <c r="M163" s="210"/>
      <c r="N163" s="211"/>
      <c r="O163" s="211"/>
      <c r="P163" s="212">
        <f>P164</f>
        <v>0</v>
      </c>
      <c r="Q163" s="211"/>
      <c r="R163" s="212">
        <f>R164</f>
        <v>0.0055999999999999999</v>
      </c>
      <c r="S163" s="211"/>
      <c r="T163" s="213">
        <f>T164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14" t="s">
        <v>84</v>
      </c>
      <c r="AT163" s="215" t="s">
        <v>73</v>
      </c>
      <c r="AU163" s="215" t="s">
        <v>82</v>
      </c>
      <c r="AY163" s="214" t="s">
        <v>148</v>
      </c>
      <c r="BK163" s="216">
        <f>BK164</f>
        <v>0</v>
      </c>
    </row>
    <row r="164" s="2" customFormat="1" ht="37.8" customHeight="1">
      <c r="A164" s="39"/>
      <c r="B164" s="40"/>
      <c r="C164" s="219" t="s">
        <v>321</v>
      </c>
      <c r="D164" s="219" t="s">
        <v>151</v>
      </c>
      <c r="E164" s="220" t="s">
        <v>1787</v>
      </c>
      <c r="F164" s="221" t="s">
        <v>1788</v>
      </c>
      <c r="G164" s="222" t="s">
        <v>165</v>
      </c>
      <c r="H164" s="223">
        <v>8</v>
      </c>
      <c r="I164" s="224"/>
      <c r="J164" s="225">
        <f>ROUND(I164*H164,2)</f>
        <v>0</v>
      </c>
      <c r="K164" s="221" t="s">
        <v>33</v>
      </c>
      <c r="L164" s="45"/>
      <c r="M164" s="290" t="s">
        <v>1</v>
      </c>
      <c r="N164" s="291" t="s">
        <v>39</v>
      </c>
      <c r="O164" s="292"/>
      <c r="P164" s="293">
        <f>O164*H164</f>
        <v>0</v>
      </c>
      <c r="Q164" s="293">
        <v>0.00069999999999999999</v>
      </c>
      <c r="R164" s="293">
        <f>Q164*H164</f>
        <v>0.0055999999999999999</v>
      </c>
      <c r="S164" s="293">
        <v>0</v>
      </c>
      <c r="T164" s="294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218</v>
      </c>
      <c r="AT164" s="230" t="s">
        <v>151</v>
      </c>
      <c r="AU164" s="230" t="s">
        <v>84</v>
      </c>
      <c r="AY164" s="18" t="s">
        <v>148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82</v>
      </c>
      <c r="BK164" s="231">
        <f>ROUND(I164*H164,2)</f>
        <v>0</v>
      </c>
      <c r="BL164" s="18" t="s">
        <v>218</v>
      </c>
      <c r="BM164" s="230" t="s">
        <v>356</v>
      </c>
    </row>
    <row r="165" s="2" customFormat="1" ht="6.96" customHeight="1">
      <c r="A165" s="39"/>
      <c r="B165" s="67"/>
      <c r="C165" s="68"/>
      <c r="D165" s="68"/>
      <c r="E165" s="68"/>
      <c r="F165" s="68"/>
      <c r="G165" s="68"/>
      <c r="H165" s="68"/>
      <c r="I165" s="68"/>
      <c r="J165" s="68"/>
      <c r="K165" s="68"/>
      <c r="L165" s="45"/>
      <c r="M165" s="39"/>
      <c r="O165" s="39"/>
      <c r="P165" s="39"/>
      <c r="Q165" s="39"/>
      <c r="R165" s="39"/>
      <c r="S165" s="39"/>
      <c r="T165" s="39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</row>
  </sheetData>
  <sheetProtection sheet="1" autoFilter="0" formatColumns="0" formatRows="0" objects="1" scenarios="1" spinCount="100000" saltValue="Z/DqLTL0S92wLf+ithbePLhjFba7yYcYBtUMqHwBwobzg8BSqS7QTlOX3iYlfFkY+n4DPcxG2gvtN6RJzvKGXg==" hashValue="NWOYkWAMl4xF0h758uuWyhuRPalMgxCytOuWwy/ErUuMB8z75dYLrR18w8qH+6K6kt2WyC0kKrhN/4gq1L8Yqw==" algorithmName="SHA-512" password="CC35"/>
  <autoFilter ref="C121:K164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106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Oprava provozních objektů v obvodu OŘ OVA 2023 - Ostrava ADM Skladištní - vnitřní stavební úpravy 2. etapa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1864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17. 3. 2023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ROUND(J123,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ROUND((SUM(BE123:BE188)),  2)</f>
        <v>0</v>
      </c>
      <c r="G33" s="39"/>
      <c r="H33" s="39"/>
      <c r="I33" s="156">
        <v>0.20999999999999999</v>
      </c>
      <c r="J33" s="155">
        <f>ROUND(((SUM(BE123:BE188))*I33),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ROUND((SUM(BF123:BF188)),  2)</f>
        <v>0</v>
      </c>
      <c r="G34" s="39"/>
      <c r="H34" s="39"/>
      <c r="I34" s="156">
        <v>0.14999999999999999</v>
      </c>
      <c r="J34" s="155">
        <f>ROUND(((SUM(BF123:BF188))*I34),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ROUND((SUM(BG123:BG188)),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ROUND((SUM(BH123:BH188)),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ROUND((SUM(BI123:BI188)),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Oprava provozních objektů v obvodu OŘ OVA 2023 - Ostrava ADM Skladištní - vnitřní stavební úpravy 2.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1408 - SO 01 - E.2.7 - Vytápění _ II.ETAPA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17. 3. 2023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110</v>
      </c>
      <c r="D94" s="177"/>
      <c r="E94" s="177"/>
      <c r="F94" s="177"/>
      <c r="G94" s="177"/>
      <c r="H94" s="177"/>
      <c r="I94" s="177"/>
      <c r="J94" s="178" t="s">
        <v>111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112</v>
      </c>
      <c r="D96" s="41"/>
      <c r="E96" s="41"/>
      <c r="F96" s="41"/>
      <c r="G96" s="41"/>
      <c r="H96" s="41"/>
      <c r="I96" s="41"/>
      <c r="J96" s="111">
        <f>J123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113</v>
      </c>
    </row>
    <row r="97" s="9" customFormat="1" ht="24.96" customHeight="1">
      <c r="A97" s="9"/>
      <c r="B97" s="180"/>
      <c r="C97" s="181"/>
      <c r="D97" s="182" t="s">
        <v>121</v>
      </c>
      <c r="E97" s="183"/>
      <c r="F97" s="183"/>
      <c r="G97" s="183"/>
      <c r="H97" s="183"/>
      <c r="I97" s="183"/>
      <c r="J97" s="184">
        <f>J124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124</v>
      </c>
      <c r="E98" s="189"/>
      <c r="F98" s="189"/>
      <c r="G98" s="189"/>
      <c r="H98" s="189"/>
      <c r="I98" s="189"/>
      <c r="J98" s="190">
        <f>J125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1865</v>
      </c>
      <c r="E99" s="189"/>
      <c r="F99" s="189"/>
      <c r="G99" s="189"/>
      <c r="H99" s="189"/>
      <c r="I99" s="189"/>
      <c r="J99" s="190">
        <f>J137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1866</v>
      </c>
      <c r="E100" s="189"/>
      <c r="F100" s="189"/>
      <c r="G100" s="189"/>
      <c r="H100" s="189"/>
      <c r="I100" s="189"/>
      <c r="J100" s="190">
        <f>J152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1867</v>
      </c>
      <c r="E101" s="189"/>
      <c r="F101" s="189"/>
      <c r="G101" s="189"/>
      <c r="H101" s="189"/>
      <c r="I101" s="189"/>
      <c r="J101" s="190">
        <f>J164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1868</v>
      </c>
      <c r="E102" s="189"/>
      <c r="F102" s="189"/>
      <c r="G102" s="189"/>
      <c r="H102" s="189"/>
      <c r="I102" s="189"/>
      <c r="J102" s="190">
        <f>J168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1869</v>
      </c>
      <c r="E103" s="189"/>
      <c r="F103" s="189"/>
      <c r="G103" s="189"/>
      <c r="H103" s="189"/>
      <c r="I103" s="189"/>
      <c r="J103" s="190">
        <f>J183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9"/>
      <c r="B104" s="40"/>
      <c r="C104" s="41"/>
      <c r="D104" s="41"/>
      <c r="E104" s="41"/>
      <c r="F104" s="41"/>
      <c r="G104" s="41"/>
      <c r="H104" s="41"/>
      <c r="I104" s="41"/>
      <c r="J104" s="41"/>
      <c r="K104" s="41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5" s="2" customFormat="1" ht="6.96" customHeight="1">
      <c r="A105" s="39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9" s="2" customFormat="1" ht="6.96" customHeight="1">
      <c r="A109" s="39"/>
      <c r="B109" s="69"/>
      <c r="C109" s="70"/>
      <c r="D109" s="70"/>
      <c r="E109" s="70"/>
      <c r="F109" s="70"/>
      <c r="G109" s="70"/>
      <c r="H109" s="70"/>
      <c r="I109" s="70"/>
      <c r="J109" s="70"/>
      <c r="K109" s="70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4.96" customHeight="1">
      <c r="A110" s="39"/>
      <c r="B110" s="40"/>
      <c r="C110" s="24" t="s">
        <v>133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16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26.25" customHeight="1">
      <c r="A113" s="39"/>
      <c r="B113" s="40"/>
      <c r="C113" s="41"/>
      <c r="D113" s="41"/>
      <c r="E113" s="175" t="str">
        <f>E7</f>
        <v>Oprava provozních objektů v obvodu OŘ OVA 2023 - Ostrava ADM Skladištní - vnitřní stavební úpravy 2. etapa</v>
      </c>
      <c r="F113" s="33"/>
      <c r="G113" s="33"/>
      <c r="H113" s="33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107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77" t="str">
        <f>E9</f>
        <v>1408 - SO 01 - E.2.7 - Vytápění _ II.ETAPA</v>
      </c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20</v>
      </c>
      <c r="D117" s="41"/>
      <c r="E117" s="41"/>
      <c r="F117" s="28" t="str">
        <f>F12</f>
        <v xml:space="preserve"> </v>
      </c>
      <c r="G117" s="41"/>
      <c r="H117" s="41"/>
      <c r="I117" s="33" t="s">
        <v>22</v>
      </c>
      <c r="J117" s="80" t="str">
        <f>IF(J12="","",J12)</f>
        <v>17. 3. 2023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24</v>
      </c>
      <c r="D119" s="41"/>
      <c r="E119" s="41"/>
      <c r="F119" s="28" t="str">
        <f>E15</f>
        <v xml:space="preserve"> </v>
      </c>
      <c r="G119" s="41"/>
      <c r="H119" s="41"/>
      <c r="I119" s="33" t="s">
        <v>29</v>
      </c>
      <c r="J119" s="37" t="str">
        <f>E21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5.15" customHeight="1">
      <c r="A120" s="39"/>
      <c r="B120" s="40"/>
      <c r="C120" s="33" t="s">
        <v>27</v>
      </c>
      <c r="D120" s="41"/>
      <c r="E120" s="41"/>
      <c r="F120" s="28" t="str">
        <f>IF(E18="","",E18)</f>
        <v>Vyplň údaj</v>
      </c>
      <c r="G120" s="41"/>
      <c r="H120" s="41"/>
      <c r="I120" s="33" t="s">
        <v>31</v>
      </c>
      <c r="J120" s="37" t="str">
        <f>E24</f>
        <v xml:space="preserve"> 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0.32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11" customFormat="1" ht="29.28" customHeight="1">
      <c r="A122" s="192"/>
      <c r="B122" s="193"/>
      <c r="C122" s="194" t="s">
        <v>134</v>
      </c>
      <c r="D122" s="195" t="s">
        <v>59</v>
      </c>
      <c r="E122" s="195" t="s">
        <v>55</v>
      </c>
      <c r="F122" s="195" t="s">
        <v>56</v>
      </c>
      <c r="G122" s="195" t="s">
        <v>135</v>
      </c>
      <c r="H122" s="195" t="s">
        <v>136</v>
      </c>
      <c r="I122" s="195" t="s">
        <v>137</v>
      </c>
      <c r="J122" s="195" t="s">
        <v>111</v>
      </c>
      <c r="K122" s="196" t="s">
        <v>138</v>
      </c>
      <c r="L122" s="197"/>
      <c r="M122" s="101" t="s">
        <v>1</v>
      </c>
      <c r="N122" s="102" t="s">
        <v>38</v>
      </c>
      <c r="O122" s="102" t="s">
        <v>139</v>
      </c>
      <c r="P122" s="102" t="s">
        <v>140</v>
      </c>
      <c r="Q122" s="102" t="s">
        <v>141</v>
      </c>
      <c r="R122" s="102" t="s">
        <v>142</v>
      </c>
      <c r="S122" s="102" t="s">
        <v>143</v>
      </c>
      <c r="T122" s="103" t="s">
        <v>144</v>
      </c>
      <c r="U122" s="192"/>
      <c r="V122" s="192"/>
      <c r="W122" s="192"/>
      <c r="X122" s="192"/>
      <c r="Y122" s="192"/>
      <c r="Z122" s="192"/>
      <c r="AA122" s="192"/>
      <c r="AB122" s="192"/>
      <c r="AC122" s="192"/>
      <c r="AD122" s="192"/>
      <c r="AE122" s="192"/>
    </row>
    <row r="123" s="2" customFormat="1" ht="22.8" customHeight="1">
      <c r="A123" s="39"/>
      <c r="B123" s="40"/>
      <c r="C123" s="108" t="s">
        <v>145</v>
      </c>
      <c r="D123" s="41"/>
      <c r="E123" s="41"/>
      <c r="F123" s="41"/>
      <c r="G123" s="41"/>
      <c r="H123" s="41"/>
      <c r="I123" s="41"/>
      <c r="J123" s="198">
        <f>BK123</f>
        <v>0</v>
      </c>
      <c r="K123" s="41"/>
      <c r="L123" s="45"/>
      <c r="M123" s="104"/>
      <c r="N123" s="199"/>
      <c r="O123" s="105"/>
      <c r="P123" s="200">
        <f>P124</f>
        <v>0</v>
      </c>
      <c r="Q123" s="105"/>
      <c r="R123" s="200">
        <f>R124</f>
        <v>0.068093165799999994</v>
      </c>
      <c r="S123" s="105"/>
      <c r="T123" s="201">
        <f>T124</f>
        <v>0.26548700000000003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73</v>
      </c>
      <c r="AU123" s="18" t="s">
        <v>113</v>
      </c>
      <c r="BK123" s="202">
        <f>BK124</f>
        <v>0</v>
      </c>
    </row>
    <row r="124" s="12" customFormat="1" ht="25.92" customHeight="1">
      <c r="A124" s="12"/>
      <c r="B124" s="203"/>
      <c r="C124" s="204"/>
      <c r="D124" s="205" t="s">
        <v>73</v>
      </c>
      <c r="E124" s="206" t="s">
        <v>808</v>
      </c>
      <c r="F124" s="206" t="s">
        <v>809</v>
      </c>
      <c r="G124" s="204"/>
      <c r="H124" s="204"/>
      <c r="I124" s="207"/>
      <c r="J124" s="208">
        <f>BK124</f>
        <v>0</v>
      </c>
      <c r="K124" s="204"/>
      <c r="L124" s="209"/>
      <c r="M124" s="210"/>
      <c r="N124" s="211"/>
      <c r="O124" s="211"/>
      <c r="P124" s="212">
        <f>P125+P137+P152+P164+P168+P183</f>
        <v>0</v>
      </c>
      <c r="Q124" s="211"/>
      <c r="R124" s="212">
        <f>R125+R137+R152+R164+R168+R183</f>
        <v>0.068093165799999994</v>
      </c>
      <c r="S124" s="211"/>
      <c r="T124" s="213">
        <f>T125+T137+T152+T164+T168+T183</f>
        <v>0.26548700000000003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84</v>
      </c>
      <c r="AT124" s="215" t="s">
        <v>73</v>
      </c>
      <c r="AU124" s="215" t="s">
        <v>74</v>
      </c>
      <c r="AY124" s="214" t="s">
        <v>148</v>
      </c>
      <c r="BK124" s="216">
        <f>BK125+BK137+BK152+BK164+BK168+BK183</f>
        <v>0</v>
      </c>
    </row>
    <row r="125" s="12" customFormat="1" ht="22.8" customHeight="1">
      <c r="A125" s="12"/>
      <c r="B125" s="203"/>
      <c r="C125" s="204"/>
      <c r="D125" s="205" t="s">
        <v>73</v>
      </c>
      <c r="E125" s="217" t="s">
        <v>885</v>
      </c>
      <c r="F125" s="217" t="s">
        <v>886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SUM(P126:P136)</f>
        <v>0</v>
      </c>
      <c r="Q125" s="211"/>
      <c r="R125" s="212">
        <f>SUM(R126:R136)</f>
        <v>0.0047163000000000005</v>
      </c>
      <c r="S125" s="211"/>
      <c r="T125" s="213">
        <f>SUM(T126:T136)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84</v>
      </c>
      <c r="AT125" s="215" t="s">
        <v>73</v>
      </c>
      <c r="AU125" s="215" t="s">
        <v>82</v>
      </c>
      <c r="AY125" s="214" t="s">
        <v>148</v>
      </c>
      <c r="BK125" s="216">
        <f>SUM(BK126:BK136)</f>
        <v>0</v>
      </c>
    </row>
    <row r="126" s="2" customFormat="1" ht="33" customHeight="1">
      <c r="A126" s="39"/>
      <c r="B126" s="40"/>
      <c r="C126" s="219" t="s">
        <v>82</v>
      </c>
      <c r="D126" s="219" t="s">
        <v>151</v>
      </c>
      <c r="E126" s="220" t="s">
        <v>1870</v>
      </c>
      <c r="F126" s="221" t="s">
        <v>1871</v>
      </c>
      <c r="G126" s="222" t="s">
        <v>295</v>
      </c>
      <c r="H126" s="223">
        <v>10</v>
      </c>
      <c r="I126" s="224"/>
      <c r="J126" s="225">
        <f>ROUND(I126*H126,2)</f>
        <v>0</v>
      </c>
      <c r="K126" s="221" t="s">
        <v>33</v>
      </c>
      <c r="L126" s="45"/>
      <c r="M126" s="226" t="s">
        <v>1</v>
      </c>
      <c r="N126" s="227" t="s">
        <v>39</v>
      </c>
      <c r="O126" s="92"/>
      <c r="P126" s="228">
        <f>O126*H126</f>
        <v>0</v>
      </c>
      <c r="Q126" s="228">
        <v>0.00019233</v>
      </c>
      <c r="R126" s="228">
        <f>Q126*H126</f>
        <v>0.0019233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218</v>
      </c>
      <c r="AT126" s="230" t="s">
        <v>151</v>
      </c>
      <c r="AU126" s="230" t="s">
        <v>84</v>
      </c>
      <c r="AY126" s="18" t="s">
        <v>148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82</v>
      </c>
      <c r="BK126" s="231">
        <f>ROUND(I126*H126,2)</f>
        <v>0</v>
      </c>
      <c r="BL126" s="18" t="s">
        <v>218</v>
      </c>
      <c r="BM126" s="230" t="s">
        <v>84</v>
      </c>
    </row>
    <row r="127" s="14" customFormat="1">
      <c r="A127" s="14"/>
      <c r="B127" s="243"/>
      <c r="C127" s="244"/>
      <c r="D127" s="234" t="s">
        <v>156</v>
      </c>
      <c r="E127" s="245" t="s">
        <v>1</v>
      </c>
      <c r="F127" s="246" t="s">
        <v>1872</v>
      </c>
      <c r="G127" s="244"/>
      <c r="H127" s="247">
        <v>10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3" t="s">
        <v>156</v>
      </c>
      <c r="AU127" s="253" t="s">
        <v>84</v>
      </c>
      <c r="AV127" s="14" t="s">
        <v>84</v>
      </c>
      <c r="AW127" s="14" t="s">
        <v>30</v>
      </c>
      <c r="AX127" s="14" t="s">
        <v>74</v>
      </c>
      <c r="AY127" s="253" t="s">
        <v>148</v>
      </c>
    </row>
    <row r="128" s="15" customFormat="1">
      <c r="A128" s="15"/>
      <c r="B128" s="254"/>
      <c r="C128" s="255"/>
      <c r="D128" s="234" t="s">
        <v>156</v>
      </c>
      <c r="E128" s="256" t="s">
        <v>1</v>
      </c>
      <c r="F128" s="257" t="s">
        <v>162</v>
      </c>
      <c r="G128" s="255"/>
      <c r="H128" s="258">
        <v>10</v>
      </c>
      <c r="I128" s="259"/>
      <c r="J128" s="255"/>
      <c r="K128" s="255"/>
      <c r="L128" s="260"/>
      <c r="M128" s="261"/>
      <c r="N128" s="262"/>
      <c r="O128" s="262"/>
      <c r="P128" s="262"/>
      <c r="Q128" s="262"/>
      <c r="R128" s="262"/>
      <c r="S128" s="262"/>
      <c r="T128" s="263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64" t="s">
        <v>156</v>
      </c>
      <c r="AU128" s="264" t="s">
        <v>84</v>
      </c>
      <c r="AV128" s="15" t="s">
        <v>155</v>
      </c>
      <c r="AW128" s="15" t="s">
        <v>30</v>
      </c>
      <c r="AX128" s="15" t="s">
        <v>82</v>
      </c>
      <c r="AY128" s="264" t="s">
        <v>148</v>
      </c>
    </row>
    <row r="129" s="2" customFormat="1" ht="24.15" customHeight="1">
      <c r="A129" s="39"/>
      <c r="B129" s="40"/>
      <c r="C129" s="276" t="s">
        <v>84</v>
      </c>
      <c r="D129" s="276" t="s">
        <v>183</v>
      </c>
      <c r="E129" s="277" t="s">
        <v>1873</v>
      </c>
      <c r="F129" s="278" t="s">
        <v>1874</v>
      </c>
      <c r="G129" s="279" t="s">
        <v>295</v>
      </c>
      <c r="H129" s="280">
        <v>4.2000000000000002</v>
      </c>
      <c r="I129" s="281"/>
      <c r="J129" s="282">
        <f>ROUND(I129*H129,2)</f>
        <v>0</v>
      </c>
      <c r="K129" s="278" t="s">
        <v>33</v>
      </c>
      <c r="L129" s="283"/>
      <c r="M129" s="284" t="s">
        <v>1</v>
      </c>
      <c r="N129" s="285" t="s">
        <v>39</v>
      </c>
      <c r="O129" s="92"/>
      <c r="P129" s="228">
        <f>O129*H129</f>
        <v>0</v>
      </c>
      <c r="Q129" s="228">
        <v>0.00023000000000000001</v>
      </c>
      <c r="R129" s="228">
        <f>Q129*H129</f>
        <v>0.00096600000000000006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280</v>
      </c>
      <c r="AT129" s="230" t="s">
        <v>183</v>
      </c>
      <c r="AU129" s="230" t="s">
        <v>84</v>
      </c>
      <c r="AY129" s="18" t="s">
        <v>148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82</v>
      </c>
      <c r="BK129" s="231">
        <f>ROUND(I129*H129,2)</f>
        <v>0</v>
      </c>
      <c r="BL129" s="18" t="s">
        <v>218</v>
      </c>
      <c r="BM129" s="230" t="s">
        <v>155</v>
      </c>
    </row>
    <row r="130" s="14" customFormat="1">
      <c r="A130" s="14"/>
      <c r="B130" s="243"/>
      <c r="C130" s="244"/>
      <c r="D130" s="234" t="s">
        <v>156</v>
      </c>
      <c r="E130" s="245" t="s">
        <v>1</v>
      </c>
      <c r="F130" s="246" t="s">
        <v>1875</v>
      </c>
      <c r="G130" s="244"/>
      <c r="H130" s="247">
        <v>4.2000000000000002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156</v>
      </c>
      <c r="AU130" s="253" t="s">
        <v>84</v>
      </c>
      <c r="AV130" s="14" t="s">
        <v>84</v>
      </c>
      <c r="AW130" s="14" t="s">
        <v>30</v>
      </c>
      <c r="AX130" s="14" t="s">
        <v>74</v>
      </c>
      <c r="AY130" s="253" t="s">
        <v>148</v>
      </c>
    </row>
    <row r="131" s="15" customFormat="1">
      <c r="A131" s="15"/>
      <c r="B131" s="254"/>
      <c r="C131" s="255"/>
      <c r="D131" s="234" t="s">
        <v>156</v>
      </c>
      <c r="E131" s="256" t="s">
        <v>1</v>
      </c>
      <c r="F131" s="257" t="s">
        <v>162</v>
      </c>
      <c r="G131" s="255"/>
      <c r="H131" s="258">
        <v>4.2000000000000002</v>
      </c>
      <c r="I131" s="259"/>
      <c r="J131" s="255"/>
      <c r="K131" s="255"/>
      <c r="L131" s="260"/>
      <c r="M131" s="261"/>
      <c r="N131" s="262"/>
      <c r="O131" s="262"/>
      <c r="P131" s="262"/>
      <c r="Q131" s="262"/>
      <c r="R131" s="262"/>
      <c r="S131" s="262"/>
      <c r="T131" s="263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4" t="s">
        <v>156</v>
      </c>
      <c r="AU131" s="264" t="s">
        <v>84</v>
      </c>
      <c r="AV131" s="15" t="s">
        <v>155</v>
      </c>
      <c r="AW131" s="15" t="s">
        <v>30</v>
      </c>
      <c r="AX131" s="15" t="s">
        <v>82</v>
      </c>
      <c r="AY131" s="264" t="s">
        <v>148</v>
      </c>
    </row>
    <row r="132" s="2" customFormat="1" ht="24.15" customHeight="1">
      <c r="A132" s="39"/>
      <c r="B132" s="40"/>
      <c r="C132" s="276" t="s">
        <v>149</v>
      </c>
      <c r="D132" s="276" t="s">
        <v>183</v>
      </c>
      <c r="E132" s="277" t="s">
        <v>1876</v>
      </c>
      <c r="F132" s="278" t="s">
        <v>1877</v>
      </c>
      <c r="G132" s="279" t="s">
        <v>295</v>
      </c>
      <c r="H132" s="280">
        <v>6.2999999999999998</v>
      </c>
      <c r="I132" s="281"/>
      <c r="J132" s="282">
        <f>ROUND(I132*H132,2)</f>
        <v>0</v>
      </c>
      <c r="K132" s="278" t="s">
        <v>33</v>
      </c>
      <c r="L132" s="283"/>
      <c r="M132" s="284" t="s">
        <v>1</v>
      </c>
      <c r="N132" s="285" t="s">
        <v>39</v>
      </c>
      <c r="O132" s="92"/>
      <c r="P132" s="228">
        <f>O132*H132</f>
        <v>0</v>
      </c>
      <c r="Q132" s="228">
        <v>0.00029</v>
      </c>
      <c r="R132" s="228">
        <f>Q132*H132</f>
        <v>0.0018270000000000001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280</v>
      </c>
      <c r="AT132" s="230" t="s">
        <v>183</v>
      </c>
      <c r="AU132" s="230" t="s">
        <v>84</v>
      </c>
      <c r="AY132" s="18" t="s">
        <v>148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82</v>
      </c>
      <c r="BK132" s="231">
        <f>ROUND(I132*H132,2)</f>
        <v>0</v>
      </c>
      <c r="BL132" s="18" t="s">
        <v>218</v>
      </c>
      <c r="BM132" s="230" t="s">
        <v>169</v>
      </c>
    </row>
    <row r="133" s="14" customFormat="1">
      <c r="A133" s="14"/>
      <c r="B133" s="243"/>
      <c r="C133" s="244"/>
      <c r="D133" s="234" t="s">
        <v>156</v>
      </c>
      <c r="E133" s="245" t="s">
        <v>1</v>
      </c>
      <c r="F133" s="246" t="s">
        <v>1878</v>
      </c>
      <c r="G133" s="244"/>
      <c r="H133" s="247">
        <v>6.2999999999999998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156</v>
      </c>
      <c r="AU133" s="253" t="s">
        <v>84</v>
      </c>
      <c r="AV133" s="14" t="s">
        <v>84</v>
      </c>
      <c r="AW133" s="14" t="s">
        <v>30</v>
      </c>
      <c r="AX133" s="14" t="s">
        <v>74</v>
      </c>
      <c r="AY133" s="253" t="s">
        <v>148</v>
      </c>
    </row>
    <row r="134" s="15" customFormat="1">
      <c r="A134" s="15"/>
      <c r="B134" s="254"/>
      <c r="C134" s="255"/>
      <c r="D134" s="234" t="s">
        <v>156</v>
      </c>
      <c r="E134" s="256" t="s">
        <v>1</v>
      </c>
      <c r="F134" s="257" t="s">
        <v>162</v>
      </c>
      <c r="G134" s="255"/>
      <c r="H134" s="258">
        <v>6.2999999999999998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4" t="s">
        <v>156</v>
      </c>
      <c r="AU134" s="264" t="s">
        <v>84</v>
      </c>
      <c r="AV134" s="15" t="s">
        <v>155</v>
      </c>
      <c r="AW134" s="15" t="s">
        <v>30</v>
      </c>
      <c r="AX134" s="15" t="s">
        <v>82</v>
      </c>
      <c r="AY134" s="264" t="s">
        <v>148</v>
      </c>
    </row>
    <row r="135" s="2" customFormat="1" ht="24.15" customHeight="1">
      <c r="A135" s="39"/>
      <c r="B135" s="40"/>
      <c r="C135" s="219" t="s">
        <v>155</v>
      </c>
      <c r="D135" s="219" t="s">
        <v>151</v>
      </c>
      <c r="E135" s="220" t="s">
        <v>911</v>
      </c>
      <c r="F135" s="221" t="s">
        <v>912</v>
      </c>
      <c r="G135" s="222" t="s">
        <v>173</v>
      </c>
      <c r="H135" s="223">
        <v>0.0050000000000000001</v>
      </c>
      <c r="I135" s="224"/>
      <c r="J135" s="225">
        <f>ROUND(I135*H135,2)</f>
        <v>0</v>
      </c>
      <c r="K135" s="221" t="s">
        <v>33</v>
      </c>
      <c r="L135" s="45"/>
      <c r="M135" s="226" t="s">
        <v>1</v>
      </c>
      <c r="N135" s="227" t="s">
        <v>39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218</v>
      </c>
      <c r="AT135" s="230" t="s">
        <v>151</v>
      </c>
      <c r="AU135" s="230" t="s">
        <v>84</v>
      </c>
      <c r="AY135" s="18" t="s">
        <v>148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82</v>
      </c>
      <c r="BK135" s="231">
        <f>ROUND(I135*H135,2)</f>
        <v>0</v>
      </c>
      <c r="BL135" s="18" t="s">
        <v>218</v>
      </c>
      <c r="BM135" s="230" t="s">
        <v>174</v>
      </c>
    </row>
    <row r="136" s="2" customFormat="1" ht="24.15" customHeight="1">
      <c r="A136" s="39"/>
      <c r="B136" s="40"/>
      <c r="C136" s="219" t="s">
        <v>182</v>
      </c>
      <c r="D136" s="219" t="s">
        <v>151</v>
      </c>
      <c r="E136" s="220" t="s">
        <v>915</v>
      </c>
      <c r="F136" s="221" t="s">
        <v>916</v>
      </c>
      <c r="G136" s="222" t="s">
        <v>173</v>
      </c>
      <c r="H136" s="223">
        <v>0.0050000000000000001</v>
      </c>
      <c r="I136" s="224"/>
      <c r="J136" s="225">
        <f>ROUND(I136*H136,2)</f>
        <v>0</v>
      </c>
      <c r="K136" s="221" t="s">
        <v>33</v>
      </c>
      <c r="L136" s="45"/>
      <c r="M136" s="226" t="s">
        <v>1</v>
      </c>
      <c r="N136" s="227" t="s">
        <v>39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218</v>
      </c>
      <c r="AT136" s="230" t="s">
        <v>151</v>
      </c>
      <c r="AU136" s="230" t="s">
        <v>84</v>
      </c>
      <c r="AY136" s="18" t="s">
        <v>148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82</v>
      </c>
      <c r="BK136" s="231">
        <f>ROUND(I136*H136,2)</f>
        <v>0</v>
      </c>
      <c r="BL136" s="18" t="s">
        <v>218</v>
      </c>
      <c r="BM136" s="230" t="s">
        <v>186</v>
      </c>
    </row>
    <row r="137" s="12" customFormat="1" ht="22.8" customHeight="1">
      <c r="A137" s="12"/>
      <c r="B137" s="203"/>
      <c r="C137" s="204"/>
      <c r="D137" s="205" t="s">
        <v>73</v>
      </c>
      <c r="E137" s="217" t="s">
        <v>1879</v>
      </c>
      <c r="F137" s="217" t="s">
        <v>1880</v>
      </c>
      <c r="G137" s="204"/>
      <c r="H137" s="204"/>
      <c r="I137" s="207"/>
      <c r="J137" s="218">
        <f>BK137</f>
        <v>0</v>
      </c>
      <c r="K137" s="204"/>
      <c r="L137" s="209"/>
      <c r="M137" s="210"/>
      <c r="N137" s="211"/>
      <c r="O137" s="211"/>
      <c r="P137" s="212">
        <f>SUM(P138:P151)</f>
        <v>0</v>
      </c>
      <c r="Q137" s="211"/>
      <c r="R137" s="212">
        <f>SUM(R138:R151)</f>
        <v>0.057603299999999996</v>
      </c>
      <c r="S137" s="211"/>
      <c r="T137" s="213">
        <f>SUM(T138:T151)</f>
        <v>0.035720000000000002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4" t="s">
        <v>84</v>
      </c>
      <c r="AT137" s="215" t="s">
        <v>73</v>
      </c>
      <c r="AU137" s="215" t="s">
        <v>82</v>
      </c>
      <c r="AY137" s="214" t="s">
        <v>148</v>
      </c>
      <c r="BK137" s="216">
        <f>SUM(BK138:BK151)</f>
        <v>0</v>
      </c>
    </row>
    <row r="138" s="2" customFormat="1" ht="24.15" customHeight="1">
      <c r="A138" s="39"/>
      <c r="B138" s="40"/>
      <c r="C138" s="219" t="s">
        <v>169</v>
      </c>
      <c r="D138" s="219" t="s">
        <v>151</v>
      </c>
      <c r="E138" s="220" t="s">
        <v>1881</v>
      </c>
      <c r="F138" s="221" t="s">
        <v>1882</v>
      </c>
      <c r="G138" s="222" t="s">
        <v>295</v>
      </c>
      <c r="H138" s="223">
        <v>30</v>
      </c>
      <c r="I138" s="224"/>
      <c r="J138" s="225">
        <f>ROUND(I138*H138,2)</f>
        <v>0</v>
      </c>
      <c r="K138" s="221" t="s">
        <v>33</v>
      </c>
      <c r="L138" s="45"/>
      <c r="M138" s="226" t="s">
        <v>1</v>
      </c>
      <c r="N138" s="227" t="s">
        <v>39</v>
      </c>
      <c r="O138" s="92"/>
      <c r="P138" s="228">
        <f>O138*H138</f>
        <v>0</v>
      </c>
      <c r="Q138" s="228">
        <v>0.0014766899999999999</v>
      </c>
      <c r="R138" s="228">
        <f>Q138*H138</f>
        <v>0.044300699999999998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218</v>
      </c>
      <c r="AT138" s="230" t="s">
        <v>151</v>
      </c>
      <c r="AU138" s="230" t="s">
        <v>84</v>
      </c>
      <c r="AY138" s="18" t="s">
        <v>148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82</v>
      </c>
      <c r="BK138" s="231">
        <f>ROUND(I138*H138,2)</f>
        <v>0</v>
      </c>
      <c r="BL138" s="18" t="s">
        <v>218</v>
      </c>
      <c r="BM138" s="230" t="s">
        <v>193</v>
      </c>
    </row>
    <row r="139" s="2" customFormat="1" ht="24.15" customHeight="1">
      <c r="A139" s="39"/>
      <c r="B139" s="40"/>
      <c r="C139" s="219" t="s">
        <v>198</v>
      </c>
      <c r="D139" s="219" t="s">
        <v>151</v>
      </c>
      <c r="E139" s="220" t="s">
        <v>1883</v>
      </c>
      <c r="F139" s="221" t="s">
        <v>1884</v>
      </c>
      <c r="G139" s="222" t="s">
        <v>295</v>
      </c>
      <c r="H139" s="223">
        <v>6</v>
      </c>
      <c r="I139" s="224"/>
      <c r="J139" s="225">
        <f>ROUND(I139*H139,2)</f>
        <v>0</v>
      </c>
      <c r="K139" s="221" t="s">
        <v>33</v>
      </c>
      <c r="L139" s="45"/>
      <c r="M139" s="226" t="s">
        <v>1</v>
      </c>
      <c r="N139" s="227" t="s">
        <v>39</v>
      </c>
      <c r="O139" s="92"/>
      <c r="P139" s="228">
        <f>O139*H139</f>
        <v>0</v>
      </c>
      <c r="Q139" s="228">
        <v>0.00188455</v>
      </c>
      <c r="R139" s="228">
        <f>Q139*H139</f>
        <v>0.011307299999999999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218</v>
      </c>
      <c r="AT139" s="230" t="s">
        <v>151</v>
      </c>
      <c r="AU139" s="230" t="s">
        <v>84</v>
      </c>
      <c r="AY139" s="18" t="s">
        <v>148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82</v>
      </c>
      <c r="BK139" s="231">
        <f>ROUND(I139*H139,2)</f>
        <v>0</v>
      </c>
      <c r="BL139" s="18" t="s">
        <v>218</v>
      </c>
      <c r="BM139" s="230" t="s">
        <v>207</v>
      </c>
    </row>
    <row r="140" s="2" customFormat="1" ht="33" customHeight="1">
      <c r="A140" s="39"/>
      <c r="B140" s="40"/>
      <c r="C140" s="219" t="s">
        <v>380</v>
      </c>
      <c r="D140" s="219" t="s">
        <v>151</v>
      </c>
      <c r="E140" s="220" t="s">
        <v>1885</v>
      </c>
      <c r="F140" s="221" t="s">
        <v>1886</v>
      </c>
      <c r="G140" s="222" t="s">
        <v>165</v>
      </c>
      <c r="H140" s="223">
        <v>6</v>
      </c>
      <c r="I140" s="224"/>
      <c r="J140" s="225">
        <f>ROUND(I140*H140,2)</f>
        <v>0</v>
      </c>
      <c r="K140" s="221" t="s">
        <v>33</v>
      </c>
      <c r="L140" s="45"/>
      <c r="M140" s="226" t="s">
        <v>1</v>
      </c>
      <c r="N140" s="227" t="s">
        <v>39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218</v>
      </c>
      <c r="AT140" s="230" t="s">
        <v>151</v>
      </c>
      <c r="AU140" s="230" t="s">
        <v>84</v>
      </c>
      <c r="AY140" s="18" t="s">
        <v>148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82</v>
      </c>
      <c r="BK140" s="231">
        <f>ROUND(I140*H140,2)</f>
        <v>0</v>
      </c>
      <c r="BL140" s="18" t="s">
        <v>218</v>
      </c>
      <c r="BM140" s="230" t="s">
        <v>218</v>
      </c>
    </row>
    <row r="141" s="2" customFormat="1" ht="33" customHeight="1">
      <c r="A141" s="39"/>
      <c r="B141" s="40"/>
      <c r="C141" s="219" t="s">
        <v>174</v>
      </c>
      <c r="D141" s="219" t="s">
        <v>151</v>
      </c>
      <c r="E141" s="220" t="s">
        <v>1887</v>
      </c>
      <c r="F141" s="221" t="s">
        <v>1888</v>
      </c>
      <c r="G141" s="222" t="s">
        <v>165</v>
      </c>
      <c r="H141" s="223">
        <v>4</v>
      </c>
      <c r="I141" s="224"/>
      <c r="J141" s="225">
        <f>ROUND(I141*H141,2)</f>
        <v>0</v>
      </c>
      <c r="K141" s="221" t="s">
        <v>33</v>
      </c>
      <c r="L141" s="45"/>
      <c r="M141" s="226" t="s">
        <v>1</v>
      </c>
      <c r="N141" s="227" t="s">
        <v>39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218</v>
      </c>
      <c r="AT141" s="230" t="s">
        <v>151</v>
      </c>
      <c r="AU141" s="230" t="s">
        <v>84</v>
      </c>
      <c r="AY141" s="18" t="s">
        <v>148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82</v>
      </c>
      <c r="BK141" s="231">
        <f>ROUND(I141*H141,2)</f>
        <v>0</v>
      </c>
      <c r="BL141" s="18" t="s">
        <v>218</v>
      </c>
      <c r="BM141" s="230" t="s">
        <v>224</v>
      </c>
    </row>
    <row r="142" s="2" customFormat="1" ht="24.15" customHeight="1">
      <c r="A142" s="39"/>
      <c r="B142" s="40"/>
      <c r="C142" s="219" t="s">
        <v>202</v>
      </c>
      <c r="D142" s="219" t="s">
        <v>151</v>
      </c>
      <c r="E142" s="220" t="s">
        <v>1889</v>
      </c>
      <c r="F142" s="221" t="s">
        <v>1890</v>
      </c>
      <c r="G142" s="222" t="s">
        <v>165</v>
      </c>
      <c r="H142" s="223">
        <v>6</v>
      </c>
      <c r="I142" s="224"/>
      <c r="J142" s="225">
        <f>ROUND(I142*H142,2)</f>
        <v>0</v>
      </c>
      <c r="K142" s="221" t="s">
        <v>33</v>
      </c>
      <c r="L142" s="45"/>
      <c r="M142" s="226" t="s">
        <v>1</v>
      </c>
      <c r="N142" s="227" t="s">
        <v>39</v>
      </c>
      <c r="O142" s="92"/>
      <c r="P142" s="228">
        <f>O142*H142</f>
        <v>0</v>
      </c>
      <c r="Q142" s="228">
        <v>0.00029639999999999999</v>
      </c>
      <c r="R142" s="228">
        <f>Q142*H142</f>
        <v>0.0017783999999999999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218</v>
      </c>
      <c r="AT142" s="230" t="s">
        <v>151</v>
      </c>
      <c r="AU142" s="230" t="s">
        <v>84</v>
      </c>
      <c r="AY142" s="18" t="s">
        <v>148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82</v>
      </c>
      <c r="BK142" s="231">
        <f>ROUND(I142*H142,2)</f>
        <v>0</v>
      </c>
      <c r="BL142" s="18" t="s">
        <v>218</v>
      </c>
      <c r="BM142" s="230" t="s">
        <v>230</v>
      </c>
    </row>
    <row r="143" s="2" customFormat="1" ht="21.75" customHeight="1">
      <c r="A143" s="39"/>
      <c r="B143" s="40"/>
      <c r="C143" s="219" t="s">
        <v>186</v>
      </c>
      <c r="D143" s="219" t="s">
        <v>151</v>
      </c>
      <c r="E143" s="220" t="s">
        <v>1891</v>
      </c>
      <c r="F143" s="221" t="s">
        <v>1892</v>
      </c>
      <c r="G143" s="222" t="s">
        <v>295</v>
      </c>
      <c r="H143" s="223">
        <v>30</v>
      </c>
      <c r="I143" s="224"/>
      <c r="J143" s="225">
        <f>ROUND(I143*H143,2)</f>
        <v>0</v>
      </c>
      <c r="K143" s="221" t="s">
        <v>33</v>
      </c>
      <c r="L143" s="45"/>
      <c r="M143" s="226" t="s">
        <v>1</v>
      </c>
      <c r="N143" s="227" t="s">
        <v>39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218</v>
      </c>
      <c r="AT143" s="230" t="s">
        <v>151</v>
      </c>
      <c r="AU143" s="230" t="s">
        <v>84</v>
      </c>
      <c r="AY143" s="18" t="s">
        <v>148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82</v>
      </c>
      <c r="BK143" s="231">
        <f>ROUND(I143*H143,2)</f>
        <v>0</v>
      </c>
      <c r="BL143" s="18" t="s">
        <v>218</v>
      </c>
      <c r="BM143" s="230" t="s">
        <v>234</v>
      </c>
    </row>
    <row r="144" s="2" customFormat="1" ht="24.15" customHeight="1">
      <c r="A144" s="39"/>
      <c r="B144" s="40"/>
      <c r="C144" s="219" t="s">
        <v>214</v>
      </c>
      <c r="D144" s="219" t="s">
        <v>151</v>
      </c>
      <c r="E144" s="220" t="s">
        <v>1893</v>
      </c>
      <c r="F144" s="221" t="s">
        <v>1894</v>
      </c>
      <c r="G144" s="222" t="s">
        <v>295</v>
      </c>
      <c r="H144" s="223">
        <v>10</v>
      </c>
      <c r="I144" s="224"/>
      <c r="J144" s="225">
        <f>ROUND(I144*H144,2)</f>
        <v>0</v>
      </c>
      <c r="K144" s="221" t="s">
        <v>33</v>
      </c>
      <c r="L144" s="45"/>
      <c r="M144" s="226" t="s">
        <v>1</v>
      </c>
      <c r="N144" s="227" t="s">
        <v>39</v>
      </c>
      <c r="O144" s="92"/>
      <c r="P144" s="228">
        <f>O144*H144</f>
        <v>0</v>
      </c>
      <c r="Q144" s="228">
        <v>1.995E-05</v>
      </c>
      <c r="R144" s="228">
        <f>Q144*H144</f>
        <v>0.0001995</v>
      </c>
      <c r="S144" s="228">
        <v>0.0032000000000000002</v>
      </c>
      <c r="T144" s="229">
        <f>S144*H144</f>
        <v>0.032000000000000001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218</v>
      </c>
      <c r="AT144" s="230" t="s">
        <v>151</v>
      </c>
      <c r="AU144" s="230" t="s">
        <v>84</v>
      </c>
      <c r="AY144" s="18" t="s">
        <v>148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82</v>
      </c>
      <c r="BK144" s="231">
        <f>ROUND(I144*H144,2)</f>
        <v>0</v>
      </c>
      <c r="BL144" s="18" t="s">
        <v>218</v>
      </c>
      <c r="BM144" s="230" t="s">
        <v>240</v>
      </c>
    </row>
    <row r="145" s="2" customFormat="1" ht="33" customHeight="1">
      <c r="A145" s="39"/>
      <c r="B145" s="40"/>
      <c r="C145" s="219" t="s">
        <v>193</v>
      </c>
      <c r="D145" s="219" t="s">
        <v>151</v>
      </c>
      <c r="E145" s="220" t="s">
        <v>1895</v>
      </c>
      <c r="F145" s="221" t="s">
        <v>1896</v>
      </c>
      <c r="G145" s="222" t="s">
        <v>165</v>
      </c>
      <c r="H145" s="223">
        <v>12</v>
      </c>
      <c r="I145" s="224"/>
      <c r="J145" s="225">
        <f>ROUND(I145*H145,2)</f>
        <v>0</v>
      </c>
      <c r="K145" s="221" t="s">
        <v>33</v>
      </c>
      <c r="L145" s="45"/>
      <c r="M145" s="226" t="s">
        <v>1</v>
      </c>
      <c r="N145" s="227" t="s">
        <v>39</v>
      </c>
      <c r="O145" s="92"/>
      <c r="P145" s="228">
        <f>O145*H145</f>
        <v>0</v>
      </c>
      <c r="Q145" s="228">
        <v>1.4500000000000001E-06</v>
      </c>
      <c r="R145" s="228">
        <f>Q145*H145</f>
        <v>1.7400000000000003E-05</v>
      </c>
      <c r="S145" s="228">
        <v>0.00031</v>
      </c>
      <c r="T145" s="229">
        <f>S145*H145</f>
        <v>0.0037200000000000002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218</v>
      </c>
      <c r="AT145" s="230" t="s">
        <v>151</v>
      </c>
      <c r="AU145" s="230" t="s">
        <v>84</v>
      </c>
      <c r="AY145" s="18" t="s">
        <v>148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82</v>
      </c>
      <c r="BK145" s="231">
        <f>ROUND(I145*H145,2)</f>
        <v>0</v>
      </c>
      <c r="BL145" s="18" t="s">
        <v>218</v>
      </c>
      <c r="BM145" s="230" t="s">
        <v>254</v>
      </c>
    </row>
    <row r="146" s="2" customFormat="1" ht="24.15" customHeight="1">
      <c r="A146" s="39"/>
      <c r="B146" s="40"/>
      <c r="C146" s="219" t="s">
        <v>221</v>
      </c>
      <c r="D146" s="219" t="s">
        <v>151</v>
      </c>
      <c r="E146" s="220" t="s">
        <v>1897</v>
      </c>
      <c r="F146" s="221" t="s">
        <v>1898</v>
      </c>
      <c r="G146" s="222" t="s">
        <v>173</v>
      </c>
      <c r="H146" s="223">
        <v>0.035999999999999997</v>
      </c>
      <c r="I146" s="224"/>
      <c r="J146" s="225">
        <f>ROUND(I146*H146,2)</f>
        <v>0</v>
      </c>
      <c r="K146" s="221" t="s">
        <v>1397</v>
      </c>
      <c r="L146" s="45"/>
      <c r="M146" s="226" t="s">
        <v>1</v>
      </c>
      <c r="N146" s="227" t="s">
        <v>39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218</v>
      </c>
      <c r="AT146" s="230" t="s">
        <v>151</v>
      </c>
      <c r="AU146" s="230" t="s">
        <v>84</v>
      </c>
      <c r="AY146" s="18" t="s">
        <v>148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82</v>
      </c>
      <c r="BK146" s="231">
        <f>ROUND(I146*H146,2)</f>
        <v>0</v>
      </c>
      <c r="BL146" s="18" t="s">
        <v>218</v>
      </c>
      <c r="BM146" s="230" t="s">
        <v>264</v>
      </c>
    </row>
    <row r="147" s="2" customFormat="1" ht="24.15" customHeight="1">
      <c r="A147" s="39"/>
      <c r="B147" s="40"/>
      <c r="C147" s="219" t="s">
        <v>207</v>
      </c>
      <c r="D147" s="219" t="s">
        <v>151</v>
      </c>
      <c r="E147" s="220" t="s">
        <v>1899</v>
      </c>
      <c r="F147" s="221" t="s">
        <v>1900</v>
      </c>
      <c r="G147" s="222" t="s">
        <v>173</v>
      </c>
      <c r="H147" s="223">
        <v>0.058000000000000003</v>
      </c>
      <c r="I147" s="224"/>
      <c r="J147" s="225">
        <f>ROUND(I147*H147,2)</f>
        <v>0</v>
      </c>
      <c r="K147" s="221" t="s">
        <v>33</v>
      </c>
      <c r="L147" s="45"/>
      <c r="M147" s="226" t="s">
        <v>1</v>
      </c>
      <c r="N147" s="227" t="s">
        <v>39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218</v>
      </c>
      <c r="AT147" s="230" t="s">
        <v>151</v>
      </c>
      <c r="AU147" s="230" t="s">
        <v>84</v>
      </c>
      <c r="AY147" s="18" t="s">
        <v>148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82</v>
      </c>
      <c r="BK147" s="231">
        <f>ROUND(I147*H147,2)</f>
        <v>0</v>
      </c>
      <c r="BL147" s="18" t="s">
        <v>218</v>
      </c>
      <c r="BM147" s="230" t="s">
        <v>270</v>
      </c>
    </row>
    <row r="148" s="2" customFormat="1" ht="24.15" customHeight="1">
      <c r="A148" s="39"/>
      <c r="B148" s="40"/>
      <c r="C148" s="219" t="s">
        <v>8</v>
      </c>
      <c r="D148" s="219" t="s">
        <v>151</v>
      </c>
      <c r="E148" s="220" t="s">
        <v>1901</v>
      </c>
      <c r="F148" s="221" t="s">
        <v>1902</v>
      </c>
      <c r="G148" s="222" t="s">
        <v>173</v>
      </c>
      <c r="H148" s="223">
        <v>0.058000000000000003</v>
      </c>
      <c r="I148" s="224"/>
      <c r="J148" s="225">
        <f>ROUND(I148*H148,2)</f>
        <v>0</v>
      </c>
      <c r="K148" s="221" t="s">
        <v>33</v>
      </c>
      <c r="L148" s="45"/>
      <c r="M148" s="226" t="s">
        <v>1</v>
      </c>
      <c r="N148" s="227" t="s">
        <v>39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218</v>
      </c>
      <c r="AT148" s="230" t="s">
        <v>151</v>
      </c>
      <c r="AU148" s="230" t="s">
        <v>84</v>
      </c>
      <c r="AY148" s="18" t="s">
        <v>148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82</v>
      </c>
      <c r="BK148" s="231">
        <f>ROUND(I148*H148,2)</f>
        <v>0</v>
      </c>
      <c r="BL148" s="18" t="s">
        <v>218</v>
      </c>
      <c r="BM148" s="230" t="s">
        <v>280</v>
      </c>
    </row>
    <row r="149" s="2" customFormat="1" ht="16.5" customHeight="1">
      <c r="A149" s="39"/>
      <c r="B149" s="40"/>
      <c r="C149" s="219" t="s">
        <v>218</v>
      </c>
      <c r="D149" s="219" t="s">
        <v>151</v>
      </c>
      <c r="E149" s="220" t="s">
        <v>1903</v>
      </c>
      <c r="F149" s="221" t="s">
        <v>1904</v>
      </c>
      <c r="G149" s="222" t="s">
        <v>1905</v>
      </c>
      <c r="H149" s="223">
        <v>1</v>
      </c>
      <c r="I149" s="224"/>
      <c r="J149" s="225">
        <f>ROUND(I149*H149,2)</f>
        <v>0</v>
      </c>
      <c r="K149" s="221" t="s">
        <v>1</v>
      </c>
      <c r="L149" s="45"/>
      <c r="M149" s="226" t="s">
        <v>1</v>
      </c>
      <c r="N149" s="227" t="s">
        <v>39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218</v>
      </c>
      <c r="AT149" s="230" t="s">
        <v>151</v>
      </c>
      <c r="AU149" s="230" t="s">
        <v>84</v>
      </c>
      <c r="AY149" s="18" t="s">
        <v>148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82</v>
      </c>
      <c r="BK149" s="231">
        <f>ROUND(I149*H149,2)</f>
        <v>0</v>
      </c>
      <c r="BL149" s="18" t="s">
        <v>218</v>
      </c>
      <c r="BM149" s="230" t="s">
        <v>289</v>
      </c>
    </row>
    <row r="150" s="2" customFormat="1" ht="16.5" customHeight="1">
      <c r="A150" s="39"/>
      <c r="B150" s="40"/>
      <c r="C150" s="219" t="s">
        <v>251</v>
      </c>
      <c r="D150" s="219" t="s">
        <v>151</v>
      </c>
      <c r="E150" s="220" t="s">
        <v>1906</v>
      </c>
      <c r="F150" s="221" t="s">
        <v>1907</v>
      </c>
      <c r="G150" s="222" t="s">
        <v>513</v>
      </c>
      <c r="H150" s="223">
        <v>52</v>
      </c>
      <c r="I150" s="224"/>
      <c r="J150" s="225">
        <f>ROUND(I150*H150,2)</f>
        <v>0</v>
      </c>
      <c r="K150" s="221" t="s">
        <v>1</v>
      </c>
      <c r="L150" s="45"/>
      <c r="M150" s="226" t="s">
        <v>1</v>
      </c>
      <c r="N150" s="227" t="s">
        <v>39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218</v>
      </c>
      <c r="AT150" s="230" t="s">
        <v>151</v>
      </c>
      <c r="AU150" s="230" t="s">
        <v>84</v>
      </c>
      <c r="AY150" s="18" t="s">
        <v>148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82</v>
      </c>
      <c r="BK150" s="231">
        <f>ROUND(I150*H150,2)</f>
        <v>0</v>
      </c>
      <c r="BL150" s="18" t="s">
        <v>218</v>
      </c>
      <c r="BM150" s="230" t="s">
        <v>296</v>
      </c>
    </row>
    <row r="151" s="2" customFormat="1" ht="16.5" customHeight="1">
      <c r="A151" s="39"/>
      <c r="B151" s="40"/>
      <c r="C151" s="219" t="s">
        <v>224</v>
      </c>
      <c r="D151" s="219" t="s">
        <v>151</v>
      </c>
      <c r="E151" s="220" t="s">
        <v>1908</v>
      </c>
      <c r="F151" s="221" t="s">
        <v>1909</v>
      </c>
      <c r="G151" s="222" t="s">
        <v>1905</v>
      </c>
      <c r="H151" s="223">
        <v>1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39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218</v>
      </c>
      <c r="AT151" s="230" t="s">
        <v>151</v>
      </c>
      <c r="AU151" s="230" t="s">
        <v>84</v>
      </c>
      <c r="AY151" s="18" t="s">
        <v>148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82</v>
      </c>
      <c r="BK151" s="231">
        <f>ROUND(I151*H151,2)</f>
        <v>0</v>
      </c>
      <c r="BL151" s="18" t="s">
        <v>218</v>
      </c>
      <c r="BM151" s="230" t="s">
        <v>304</v>
      </c>
    </row>
    <row r="152" s="12" customFormat="1" ht="22.8" customHeight="1">
      <c r="A152" s="12"/>
      <c r="B152" s="203"/>
      <c r="C152" s="204"/>
      <c r="D152" s="205" t="s">
        <v>73</v>
      </c>
      <c r="E152" s="217" t="s">
        <v>1910</v>
      </c>
      <c r="F152" s="217" t="s">
        <v>1911</v>
      </c>
      <c r="G152" s="204"/>
      <c r="H152" s="204"/>
      <c r="I152" s="207"/>
      <c r="J152" s="218">
        <f>BK152</f>
        <v>0</v>
      </c>
      <c r="K152" s="204"/>
      <c r="L152" s="209"/>
      <c r="M152" s="210"/>
      <c r="N152" s="211"/>
      <c r="O152" s="211"/>
      <c r="P152" s="212">
        <f>SUM(P153:P163)</f>
        <v>0</v>
      </c>
      <c r="Q152" s="211"/>
      <c r="R152" s="212">
        <f>SUM(R153:R163)</f>
        <v>0.0021663258000000005</v>
      </c>
      <c r="S152" s="211"/>
      <c r="T152" s="213">
        <f>SUM(T153:T163)</f>
        <v>0.0044000000000000003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84</v>
      </c>
      <c r="AT152" s="215" t="s">
        <v>73</v>
      </c>
      <c r="AU152" s="215" t="s">
        <v>82</v>
      </c>
      <c r="AY152" s="214" t="s">
        <v>148</v>
      </c>
      <c r="BK152" s="216">
        <f>SUM(BK153:BK163)</f>
        <v>0</v>
      </c>
    </row>
    <row r="153" s="2" customFormat="1" ht="16.5" customHeight="1">
      <c r="A153" s="39"/>
      <c r="B153" s="40"/>
      <c r="C153" s="219" t="s">
        <v>267</v>
      </c>
      <c r="D153" s="219" t="s">
        <v>151</v>
      </c>
      <c r="E153" s="220" t="s">
        <v>1912</v>
      </c>
      <c r="F153" s="221" t="s">
        <v>1913</v>
      </c>
      <c r="G153" s="222" t="s">
        <v>165</v>
      </c>
      <c r="H153" s="223">
        <v>9</v>
      </c>
      <c r="I153" s="224"/>
      <c r="J153" s="225">
        <f>ROUND(I153*H153,2)</f>
        <v>0</v>
      </c>
      <c r="K153" s="221" t="s">
        <v>33</v>
      </c>
      <c r="L153" s="45"/>
      <c r="M153" s="226" t="s">
        <v>1</v>
      </c>
      <c r="N153" s="227" t="s">
        <v>39</v>
      </c>
      <c r="O153" s="92"/>
      <c r="P153" s="228">
        <f>O153*H153</f>
        <v>0</v>
      </c>
      <c r="Q153" s="228">
        <v>7.8536999999999997E-05</v>
      </c>
      <c r="R153" s="228">
        <f>Q153*H153</f>
        <v>0.00070683300000000003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218</v>
      </c>
      <c r="AT153" s="230" t="s">
        <v>151</v>
      </c>
      <c r="AU153" s="230" t="s">
        <v>84</v>
      </c>
      <c r="AY153" s="18" t="s">
        <v>148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82</v>
      </c>
      <c r="BK153" s="231">
        <f>ROUND(I153*H153,2)</f>
        <v>0</v>
      </c>
      <c r="BL153" s="18" t="s">
        <v>218</v>
      </c>
      <c r="BM153" s="230" t="s">
        <v>314</v>
      </c>
    </row>
    <row r="154" s="2" customFormat="1" ht="24.15" customHeight="1">
      <c r="A154" s="39"/>
      <c r="B154" s="40"/>
      <c r="C154" s="276" t="s">
        <v>230</v>
      </c>
      <c r="D154" s="276" t="s">
        <v>183</v>
      </c>
      <c r="E154" s="277" t="s">
        <v>1914</v>
      </c>
      <c r="F154" s="278" t="s">
        <v>1915</v>
      </c>
      <c r="G154" s="279" t="s">
        <v>165</v>
      </c>
      <c r="H154" s="280">
        <v>1</v>
      </c>
      <c r="I154" s="281"/>
      <c r="J154" s="282">
        <f>ROUND(I154*H154,2)</f>
        <v>0</v>
      </c>
      <c r="K154" s="278" t="s">
        <v>1</v>
      </c>
      <c r="L154" s="283"/>
      <c r="M154" s="284" t="s">
        <v>1</v>
      </c>
      <c r="N154" s="285" t="s">
        <v>39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280</v>
      </c>
      <c r="AT154" s="230" t="s">
        <v>183</v>
      </c>
      <c r="AU154" s="230" t="s">
        <v>84</v>
      </c>
      <c r="AY154" s="18" t="s">
        <v>148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82</v>
      </c>
      <c r="BK154" s="231">
        <f>ROUND(I154*H154,2)</f>
        <v>0</v>
      </c>
      <c r="BL154" s="18" t="s">
        <v>218</v>
      </c>
      <c r="BM154" s="230" t="s">
        <v>324</v>
      </c>
    </row>
    <row r="155" s="2" customFormat="1" ht="24.15" customHeight="1">
      <c r="A155" s="39"/>
      <c r="B155" s="40"/>
      <c r="C155" s="276" t="s">
        <v>7</v>
      </c>
      <c r="D155" s="276" t="s">
        <v>183</v>
      </c>
      <c r="E155" s="277" t="s">
        <v>1916</v>
      </c>
      <c r="F155" s="278" t="s">
        <v>1917</v>
      </c>
      <c r="G155" s="279" t="s">
        <v>165</v>
      </c>
      <c r="H155" s="280">
        <v>3</v>
      </c>
      <c r="I155" s="281"/>
      <c r="J155" s="282">
        <f>ROUND(I155*H155,2)</f>
        <v>0</v>
      </c>
      <c r="K155" s="278" t="s">
        <v>1</v>
      </c>
      <c r="L155" s="283"/>
      <c r="M155" s="284" t="s">
        <v>1</v>
      </c>
      <c r="N155" s="285" t="s">
        <v>39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280</v>
      </c>
      <c r="AT155" s="230" t="s">
        <v>183</v>
      </c>
      <c r="AU155" s="230" t="s">
        <v>84</v>
      </c>
      <c r="AY155" s="18" t="s">
        <v>148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82</v>
      </c>
      <c r="BK155" s="231">
        <f>ROUND(I155*H155,2)</f>
        <v>0</v>
      </c>
      <c r="BL155" s="18" t="s">
        <v>218</v>
      </c>
      <c r="BM155" s="230" t="s">
        <v>327</v>
      </c>
    </row>
    <row r="156" s="2" customFormat="1" ht="16.5" customHeight="1">
      <c r="A156" s="39"/>
      <c r="B156" s="40"/>
      <c r="C156" s="219" t="s">
        <v>321</v>
      </c>
      <c r="D156" s="219" t="s">
        <v>151</v>
      </c>
      <c r="E156" s="220" t="s">
        <v>1918</v>
      </c>
      <c r="F156" s="221" t="s">
        <v>1919</v>
      </c>
      <c r="G156" s="222" t="s">
        <v>165</v>
      </c>
      <c r="H156" s="223">
        <v>1</v>
      </c>
      <c r="I156" s="224"/>
      <c r="J156" s="225">
        <f>ROUND(I156*H156,2)</f>
        <v>0</v>
      </c>
      <c r="K156" s="221" t="s">
        <v>33</v>
      </c>
      <c r="L156" s="45"/>
      <c r="M156" s="226" t="s">
        <v>1</v>
      </c>
      <c r="N156" s="227" t="s">
        <v>39</v>
      </c>
      <c r="O156" s="92"/>
      <c r="P156" s="228">
        <f>O156*H156</f>
        <v>0</v>
      </c>
      <c r="Q156" s="228">
        <v>9.9850800000000003E-05</v>
      </c>
      <c r="R156" s="228">
        <f>Q156*H156</f>
        <v>9.9850800000000003E-05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218</v>
      </c>
      <c r="AT156" s="230" t="s">
        <v>151</v>
      </c>
      <c r="AU156" s="230" t="s">
        <v>84</v>
      </c>
      <c r="AY156" s="18" t="s">
        <v>148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82</v>
      </c>
      <c r="BK156" s="231">
        <f>ROUND(I156*H156,2)</f>
        <v>0</v>
      </c>
      <c r="BL156" s="18" t="s">
        <v>218</v>
      </c>
      <c r="BM156" s="230" t="s">
        <v>331</v>
      </c>
    </row>
    <row r="157" s="2" customFormat="1" ht="21.75" customHeight="1">
      <c r="A157" s="39"/>
      <c r="B157" s="40"/>
      <c r="C157" s="219" t="s">
        <v>254</v>
      </c>
      <c r="D157" s="219" t="s">
        <v>151</v>
      </c>
      <c r="E157" s="220" t="s">
        <v>1920</v>
      </c>
      <c r="F157" s="221" t="s">
        <v>1921</v>
      </c>
      <c r="G157" s="222" t="s">
        <v>165</v>
      </c>
      <c r="H157" s="223">
        <v>1</v>
      </c>
      <c r="I157" s="224"/>
      <c r="J157" s="225">
        <f>ROUND(I157*H157,2)</f>
        <v>0</v>
      </c>
      <c r="K157" s="221" t="s">
        <v>33</v>
      </c>
      <c r="L157" s="45"/>
      <c r="M157" s="226" t="s">
        <v>1</v>
      </c>
      <c r="N157" s="227" t="s">
        <v>39</v>
      </c>
      <c r="O157" s="92"/>
      <c r="P157" s="228">
        <f>O157*H157</f>
        <v>0</v>
      </c>
      <c r="Q157" s="228">
        <v>0.00033956999999999998</v>
      </c>
      <c r="R157" s="228">
        <f>Q157*H157</f>
        <v>0.00033956999999999998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218</v>
      </c>
      <c r="AT157" s="230" t="s">
        <v>151</v>
      </c>
      <c r="AU157" s="230" t="s">
        <v>84</v>
      </c>
      <c r="AY157" s="18" t="s">
        <v>148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82</v>
      </c>
      <c r="BK157" s="231">
        <f>ROUND(I157*H157,2)</f>
        <v>0</v>
      </c>
      <c r="BL157" s="18" t="s">
        <v>218</v>
      </c>
      <c r="BM157" s="230" t="s">
        <v>334</v>
      </c>
    </row>
    <row r="158" s="2" customFormat="1" ht="21.75" customHeight="1">
      <c r="A158" s="39"/>
      <c r="B158" s="40"/>
      <c r="C158" s="219" t="s">
        <v>328</v>
      </c>
      <c r="D158" s="219" t="s">
        <v>151</v>
      </c>
      <c r="E158" s="220" t="s">
        <v>1922</v>
      </c>
      <c r="F158" s="221" t="s">
        <v>1923</v>
      </c>
      <c r="G158" s="222" t="s">
        <v>165</v>
      </c>
      <c r="H158" s="223">
        <v>3</v>
      </c>
      <c r="I158" s="224"/>
      <c r="J158" s="225">
        <f>ROUND(I158*H158,2)</f>
        <v>0</v>
      </c>
      <c r="K158" s="221" t="s">
        <v>33</v>
      </c>
      <c r="L158" s="45"/>
      <c r="M158" s="226" t="s">
        <v>1</v>
      </c>
      <c r="N158" s="227" t="s">
        <v>39</v>
      </c>
      <c r="O158" s="92"/>
      <c r="P158" s="228">
        <f>O158*H158</f>
        <v>0</v>
      </c>
      <c r="Q158" s="228">
        <v>2.957E-05</v>
      </c>
      <c r="R158" s="228">
        <f>Q158*H158</f>
        <v>8.8709999999999996E-05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218</v>
      </c>
      <c r="AT158" s="230" t="s">
        <v>151</v>
      </c>
      <c r="AU158" s="230" t="s">
        <v>84</v>
      </c>
      <c r="AY158" s="18" t="s">
        <v>148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82</v>
      </c>
      <c r="BK158" s="231">
        <f>ROUND(I158*H158,2)</f>
        <v>0</v>
      </c>
      <c r="BL158" s="18" t="s">
        <v>218</v>
      </c>
      <c r="BM158" s="230" t="s">
        <v>351</v>
      </c>
    </row>
    <row r="159" s="2" customFormat="1" ht="24.15" customHeight="1">
      <c r="A159" s="39"/>
      <c r="B159" s="40"/>
      <c r="C159" s="219" t="s">
        <v>264</v>
      </c>
      <c r="D159" s="219" t="s">
        <v>151</v>
      </c>
      <c r="E159" s="220" t="s">
        <v>1924</v>
      </c>
      <c r="F159" s="221" t="s">
        <v>1925</v>
      </c>
      <c r="G159" s="222" t="s">
        <v>165</v>
      </c>
      <c r="H159" s="223">
        <v>3</v>
      </c>
      <c r="I159" s="224"/>
      <c r="J159" s="225">
        <f>ROUND(I159*H159,2)</f>
        <v>0</v>
      </c>
      <c r="K159" s="221" t="s">
        <v>33</v>
      </c>
      <c r="L159" s="45"/>
      <c r="M159" s="226" t="s">
        <v>1</v>
      </c>
      <c r="N159" s="227" t="s">
        <v>39</v>
      </c>
      <c r="O159" s="92"/>
      <c r="P159" s="228">
        <f>O159*H159</f>
        <v>0</v>
      </c>
      <c r="Q159" s="228">
        <v>0.00023125399999999999</v>
      </c>
      <c r="R159" s="228">
        <f>Q159*H159</f>
        <v>0.000693762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218</v>
      </c>
      <c r="AT159" s="230" t="s">
        <v>151</v>
      </c>
      <c r="AU159" s="230" t="s">
        <v>84</v>
      </c>
      <c r="AY159" s="18" t="s">
        <v>148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82</v>
      </c>
      <c r="BK159" s="231">
        <f>ROUND(I159*H159,2)</f>
        <v>0</v>
      </c>
      <c r="BL159" s="18" t="s">
        <v>218</v>
      </c>
      <c r="BM159" s="230" t="s">
        <v>356</v>
      </c>
    </row>
    <row r="160" s="2" customFormat="1" ht="24.15" customHeight="1">
      <c r="A160" s="39"/>
      <c r="B160" s="40"/>
      <c r="C160" s="219" t="s">
        <v>346</v>
      </c>
      <c r="D160" s="219" t="s">
        <v>151</v>
      </c>
      <c r="E160" s="220" t="s">
        <v>1926</v>
      </c>
      <c r="F160" s="221" t="s">
        <v>1927</v>
      </c>
      <c r="G160" s="222" t="s">
        <v>173</v>
      </c>
      <c r="H160" s="223">
        <v>0.0060000000000000001</v>
      </c>
      <c r="I160" s="224"/>
      <c r="J160" s="225">
        <f>ROUND(I160*H160,2)</f>
        <v>0</v>
      </c>
      <c r="K160" s="221" t="s">
        <v>33</v>
      </c>
      <c r="L160" s="45"/>
      <c r="M160" s="226" t="s">
        <v>1</v>
      </c>
      <c r="N160" s="227" t="s">
        <v>39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218</v>
      </c>
      <c r="AT160" s="230" t="s">
        <v>151</v>
      </c>
      <c r="AU160" s="230" t="s">
        <v>84</v>
      </c>
      <c r="AY160" s="18" t="s">
        <v>148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82</v>
      </c>
      <c r="BK160" s="231">
        <f>ROUND(I160*H160,2)</f>
        <v>0</v>
      </c>
      <c r="BL160" s="18" t="s">
        <v>218</v>
      </c>
      <c r="BM160" s="230" t="s">
        <v>368</v>
      </c>
    </row>
    <row r="161" s="2" customFormat="1" ht="24.15" customHeight="1">
      <c r="A161" s="39"/>
      <c r="B161" s="40"/>
      <c r="C161" s="219" t="s">
        <v>270</v>
      </c>
      <c r="D161" s="219" t="s">
        <v>151</v>
      </c>
      <c r="E161" s="220" t="s">
        <v>1928</v>
      </c>
      <c r="F161" s="221" t="s">
        <v>1929</v>
      </c>
      <c r="G161" s="222" t="s">
        <v>173</v>
      </c>
      <c r="H161" s="223">
        <v>0.0060000000000000001</v>
      </c>
      <c r="I161" s="224"/>
      <c r="J161" s="225">
        <f>ROUND(I161*H161,2)</f>
        <v>0</v>
      </c>
      <c r="K161" s="221" t="s">
        <v>33</v>
      </c>
      <c r="L161" s="45"/>
      <c r="M161" s="226" t="s">
        <v>1</v>
      </c>
      <c r="N161" s="227" t="s">
        <v>39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218</v>
      </c>
      <c r="AT161" s="230" t="s">
        <v>151</v>
      </c>
      <c r="AU161" s="230" t="s">
        <v>84</v>
      </c>
      <c r="AY161" s="18" t="s">
        <v>148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82</v>
      </c>
      <c r="BK161" s="231">
        <f>ROUND(I161*H161,2)</f>
        <v>0</v>
      </c>
      <c r="BL161" s="18" t="s">
        <v>218</v>
      </c>
      <c r="BM161" s="230" t="s">
        <v>374</v>
      </c>
    </row>
    <row r="162" s="2" customFormat="1" ht="24.15" customHeight="1">
      <c r="A162" s="39"/>
      <c r="B162" s="40"/>
      <c r="C162" s="219" t="s">
        <v>352</v>
      </c>
      <c r="D162" s="219" t="s">
        <v>151</v>
      </c>
      <c r="E162" s="220" t="s">
        <v>1930</v>
      </c>
      <c r="F162" s="221" t="s">
        <v>1931</v>
      </c>
      <c r="G162" s="222" t="s">
        <v>1112</v>
      </c>
      <c r="H162" s="223">
        <v>80</v>
      </c>
      <c r="I162" s="224"/>
      <c r="J162" s="225">
        <f>ROUND(I162*H162,2)</f>
        <v>0</v>
      </c>
      <c r="K162" s="221" t="s">
        <v>1</v>
      </c>
      <c r="L162" s="45"/>
      <c r="M162" s="226" t="s">
        <v>1</v>
      </c>
      <c r="N162" s="227" t="s">
        <v>39</v>
      </c>
      <c r="O162" s="92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0" t="s">
        <v>218</v>
      </c>
      <c r="AT162" s="230" t="s">
        <v>151</v>
      </c>
      <c r="AU162" s="230" t="s">
        <v>84</v>
      </c>
      <c r="AY162" s="18" t="s">
        <v>148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8" t="s">
        <v>82</v>
      </c>
      <c r="BK162" s="231">
        <f>ROUND(I162*H162,2)</f>
        <v>0</v>
      </c>
      <c r="BL162" s="18" t="s">
        <v>218</v>
      </c>
      <c r="BM162" s="230" t="s">
        <v>380</v>
      </c>
    </row>
    <row r="163" s="2" customFormat="1" ht="24.15" customHeight="1">
      <c r="A163" s="39"/>
      <c r="B163" s="40"/>
      <c r="C163" s="219" t="s">
        <v>280</v>
      </c>
      <c r="D163" s="219" t="s">
        <v>151</v>
      </c>
      <c r="E163" s="220" t="s">
        <v>1932</v>
      </c>
      <c r="F163" s="221" t="s">
        <v>1933</v>
      </c>
      <c r="G163" s="222" t="s">
        <v>165</v>
      </c>
      <c r="H163" s="223">
        <v>4</v>
      </c>
      <c r="I163" s="224"/>
      <c r="J163" s="225">
        <f>ROUND(I163*H163,2)</f>
        <v>0</v>
      </c>
      <c r="K163" s="221" t="s">
        <v>33</v>
      </c>
      <c r="L163" s="45"/>
      <c r="M163" s="226" t="s">
        <v>1</v>
      </c>
      <c r="N163" s="227" t="s">
        <v>39</v>
      </c>
      <c r="O163" s="92"/>
      <c r="P163" s="228">
        <f>O163*H163</f>
        <v>0</v>
      </c>
      <c r="Q163" s="228">
        <v>5.94E-05</v>
      </c>
      <c r="R163" s="228">
        <f>Q163*H163</f>
        <v>0.0002376</v>
      </c>
      <c r="S163" s="228">
        <v>0.0011000000000000001</v>
      </c>
      <c r="T163" s="229">
        <f>S163*H163</f>
        <v>0.0044000000000000003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218</v>
      </c>
      <c r="AT163" s="230" t="s">
        <v>151</v>
      </c>
      <c r="AU163" s="230" t="s">
        <v>84</v>
      </c>
      <c r="AY163" s="18" t="s">
        <v>148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82</v>
      </c>
      <c r="BK163" s="231">
        <f>ROUND(I163*H163,2)</f>
        <v>0</v>
      </c>
      <c r="BL163" s="18" t="s">
        <v>218</v>
      </c>
      <c r="BM163" s="230" t="s">
        <v>385</v>
      </c>
    </row>
    <row r="164" s="12" customFormat="1" ht="22.8" customHeight="1">
      <c r="A164" s="12"/>
      <c r="B164" s="203"/>
      <c r="C164" s="204"/>
      <c r="D164" s="205" t="s">
        <v>73</v>
      </c>
      <c r="E164" s="217" t="s">
        <v>1934</v>
      </c>
      <c r="F164" s="217" t="s">
        <v>1935</v>
      </c>
      <c r="G164" s="204"/>
      <c r="H164" s="204"/>
      <c r="I164" s="207"/>
      <c r="J164" s="218">
        <f>BK164</f>
        <v>0</v>
      </c>
      <c r="K164" s="204"/>
      <c r="L164" s="209"/>
      <c r="M164" s="210"/>
      <c r="N164" s="211"/>
      <c r="O164" s="211"/>
      <c r="P164" s="212">
        <f>SUM(P165:P167)</f>
        <v>0</v>
      </c>
      <c r="Q164" s="211"/>
      <c r="R164" s="212">
        <f>SUM(R165:R167)</f>
        <v>0</v>
      </c>
      <c r="S164" s="211"/>
      <c r="T164" s="213">
        <f>SUM(T165:T167)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4" t="s">
        <v>82</v>
      </c>
      <c r="AT164" s="215" t="s">
        <v>73</v>
      </c>
      <c r="AU164" s="215" t="s">
        <v>82</v>
      </c>
      <c r="AY164" s="214" t="s">
        <v>148</v>
      </c>
      <c r="BK164" s="216">
        <f>SUM(BK165:BK167)</f>
        <v>0</v>
      </c>
    </row>
    <row r="165" s="2" customFormat="1" ht="37.8" customHeight="1">
      <c r="A165" s="39"/>
      <c r="B165" s="40"/>
      <c r="C165" s="219" t="s">
        <v>357</v>
      </c>
      <c r="D165" s="219" t="s">
        <v>151</v>
      </c>
      <c r="E165" s="220" t="s">
        <v>1936</v>
      </c>
      <c r="F165" s="221" t="s">
        <v>1937</v>
      </c>
      <c r="G165" s="222" t="s">
        <v>513</v>
      </c>
      <c r="H165" s="223">
        <v>13</v>
      </c>
      <c r="I165" s="224"/>
      <c r="J165" s="225">
        <f>ROUND(I165*H165,2)</f>
        <v>0</v>
      </c>
      <c r="K165" s="221" t="s">
        <v>1</v>
      </c>
      <c r="L165" s="45"/>
      <c r="M165" s="226" t="s">
        <v>1</v>
      </c>
      <c r="N165" s="227" t="s">
        <v>39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155</v>
      </c>
      <c r="AT165" s="230" t="s">
        <v>151</v>
      </c>
      <c r="AU165" s="230" t="s">
        <v>84</v>
      </c>
      <c r="AY165" s="18" t="s">
        <v>148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82</v>
      </c>
      <c r="BK165" s="231">
        <f>ROUND(I165*H165,2)</f>
        <v>0</v>
      </c>
      <c r="BL165" s="18" t="s">
        <v>155</v>
      </c>
      <c r="BM165" s="230" t="s">
        <v>394</v>
      </c>
    </row>
    <row r="166" s="2" customFormat="1" ht="24.15" customHeight="1">
      <c r="A166" s="39"/>
      <c r="B166" s="40"/>
      <c r="C166" s="219" t="s">
        <v>289</v>
      </c>
      <c r="D166" s="219" t="s">
        <v>151</v>
      </c>
      <c r="E166" s="220" t="s">
        <v>1938</v>
      </c>
      <c r="F166" s="221" t="s">
        <v>1939</v>
      </c>
      <c r="G166" s="222" t="s">
        <v>513</v>
      </c>
      <c r="H166" s="223">
        <v>13</v>
      </c>
      <c r="I166" s="224"/>
      <c r="J166" s="225">
        <f>ROUND(I166*H166,2)</f>
        <v>0</v>
      </c>
      <c r="K166" s="221" t="s">
        <v>1</v>
      </c>
      <c r="L166" s="45"/>
      <c r="M166" s="226" t="s">
        <v>1</v>
      </c>
      <c r="N166" s="227" t="s">
        <v>39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155</v>
      </c>
      <c r="AT166" s="230" t="s">
        <v>151</v>
      </c>
      <c r="AU166" s="230" t="s">
        <v>84</v>
      </c>
      <c r="AY166" s="18" t="s">
        <v>148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82</v>
      </c>
      <c r="BK166" s="231">
        <f>ROUND(I166*H166,2)</f>
        <v>0</v>
      </c>
      <c r="BL166" s="18" t="s">
        <v>155</v>
      </c>
      <c r="BM166" s="230" t="s">
        <v>411</v>
      </c>
    </row>
    <row r="167" s="2" customFormat="1" ht="16.5" customHeight="1">
      <c r="A167" s="39"/>
      <c r="B167" s="40"/>
      <c r="C167" s="219" t="s">
        <v>362</v>
      </c>
      <c r="D167" s="219" t="s">
        <v>151</v>
      </c>
      <c r="E167" s="220" t="s">
        <v>1940</v>
      </c>
      <c r="F167" s="221" t="s">
        <v>1941</v>
      </c>
      <c r="G167" s="222" t="s">
        <v>513</v>
      </c>
      <c r="H167" s="223">
        <v>8</v>
      </c>
      <c r="I167" s="224"/>
      <c r="J167" s="225">
        <f>ROUND(I167*H167,2)</f>
        <v>0</v>
      </c>
      <c r="K167" s="221" t="s">
        <v>1</v>
      </c>
      <c r="L167" s="45"/>
      <c r="M167" s="226" t="s">
        <v>1</v>
      </c>
      <c r="N167" s="227" t="s">
        <v>39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155</v>
      </c>
      <c r="AT167" s="230" t="s">
        <v>151</v>
      </c>
      <c r="AU167" s="230" t="s">
        <v>84</v>
      </c>
      <c r="AY167" s="18" t="s">
        <v>148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82</v>
      </c>
      <c r="BK167" s="231">
        <f>ROUND(I167*H167,2)</f>
        <v>0</v>
      </c>
      <c r="BL167" s="18" t="s">
        <v>155</v>
      </c>
      <c r="BM167" s="230" t="s">
        <v>417</v>
      </c>
    </row>
    <row r="168" s="12" customFormat="1" ht="22.8" customHeight="1">
      <c r="A168" s="12"/>
      <c r="B168" s="203"/>
      <c r="C168" s="204"/>
      <c r="D168" s="205" t="s">
        <v>73</v>
      </c>
      <c r="E168" s="217" t="s">
        <v>1942</v>
      </c>
      <c r="F168" s="217" t="s">
        <v>1943</v>
      </c>
      <c r="G168" s="204"/>
      <c r="H168" s="204"/>
      <c r="I168" s="207"/>
      <c r="J168" s="218">
        <f>BK168</f>
        <v>0</v>
      </c>
      <c r="K168" s="204"/>
      <c r="L168" s="209"/>
      <c r="M168" s="210"/>
      <c r="N168" s="211"/>
      <c r="O168" s="211"/>
      <c r="P168" s="212">
        <f>SUM(P169:P182)</f>
        <v>0</v>
      </c>
      <c r="Q168" s="211"/>
      <c r="R168" s="212">
        <f>SUM(R169:R182)</f>
        <v>0.00029421999999999999</v>
      </c>
      <c r="S168" s="211"/>
      <c r="T168" s="213">
        <f>SUM(T169:T182)</f>
        <v>0.22536700000000001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14" t="s">
        <v>84</v>
      </c>
      <c r="AT168" s="215" t="s">
        <v>73</v>
      </c>
      <c r="AU168" s="215" t="s">
        <v>82</v>
      </c>
      <c r="AY168" s="214" t="s">
        <v>148</v>
      </c>
      <c r="BK168" s="216">
        <f>SUM(BK169:BK182)</f>
        <v>0</v>
      </c>
    </row>
    <row r="169" s="2" customFormat="1" ht="24.15" customHeight="1">
      <c r="A169" s="39"/>
      <c r="B169" s="40"/>
      <c r="C169" s="219" t="s">
        <v>304</v>
      </c>
      <c r="D169" s="219" t="s">
        <v>151</v>
      </c>
      <c r="E169" s="220" t="s">
        <v>1944</v>
      </c>
      <c r="F169" s="221" t="s">
        <v>1945</v>
      </c>
      <c r="G169" s="222" t="s">
        <v>165</v>
      </c>
      <c r="H169" s="223">
        <v>3</v>
      </c>
      <c r="I169" s="224"/>
      <c r="J169" s="225">
        <f>ROUND(I169*H169,2)</f>
        <v>0</v>
      </c>
      <c r="K169" s="221" t="s">
        <v>33</v>
      </c>
      <c r="L169" s="45"/>
      <c r="M169" s="226" t="s">
        <v>1</v>
      </c>
      <c r="N169" s="227" t="s">
        <v>39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218</v>
      </c>
      <c r="AT169" s="230" t="s">
        <v>151</v>
      </c>
      <c r="AU169" s="230" t="s">
        <v>84</v>
      </c>
      <c r="AY169" s="18" t="s">
        <v>148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82</v>
      </c>
      <c r="BK169" s="231">
        <f>ROUND(I169*H169,2)</f>
        <v>0</v>
      </c>
      <c r="BL169" s="18" t="s">
        <v>218</v>
      </c>
      <c r="BM169" s="230" t="s">
        <v>424</v>
      </c>
    </row>
    <row r="170" s="2" customFormat="1" ht="33" customHeight="1">
      <c r="A170" s="39"/>
      <c r="B170" s="40"/>
      <c r="C170" s="276" t="s">
        <v>377</v>
      </c>
      <c r="D170" s="276" t="s">
        <v>183</v>
      </c>
      <c r="E170" s="277" t="s">
        <v>1946</v>
      </c>
      <c r="F170" s="278" t="s">
        <v>1947</v>
      </c>
      <c r="G170" s="279" t="s">
        <v>165</v>
      </c>
      <c r="H170" s="280">
        <v>3</v>
      </c>
      <c r="I170" s="281"/>
      <c r="J170" s="282">
        <f>ROUND(I170*H170,2)</f>
        <v>0</v>
      </c>
      <c r="K170" s="278" t="s">
        <v>1</v>
      </c>
      <c r="L170" s="283"/>
      <c r="M170" s="284" t="s">
        <v>1</v>
      </c>
      <c r="N170" s="285" t="s">
        <v>39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280</v>
      </c>
      <c r="AT170" s="230" t="s">
        <v>183</v>
      </c>
      <c r="AU170" s="230" t="s">
        <v>84</v>
      </c>
      <c r="AY170" s="18" t="s">
        <v>148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82</v>
      </c>
      <c r="BK170" s="231">
        <f>ROUND(I170*H170,2)</f>
        <v>0</v>
      </c>
      <c r="BL170" s="18" t="s">
        <v>218</v>
      </c>
      <c r="BM170" s="230" t="s">
        <v>428</v>
      </c>
    </row>
    <row r="171" s="2" customFormat="1" ht="16.5" customHeight="1">
      <c r="A171" s="39"/>
      <c r="B171" s="40"/>
      <c r="C171" s="276" t="s">
        <v>314</v>
      </c>
      <c r="D171" s="276" t="s">
        <v>183</v>
      </c>
      <c r="E171" s="277" t="s">
        <v>1948</v>
      </c>
      <c r="F171" s="278" t="s">
        <v>1949</v>
      </c>
      <c r="G171" s="279" t="s">
        <v>165</v>
      </c>
      <c r="H171" s="280">
        <v>5</v>
      </c>
      <c r="I171" s="281"/>
      <c r="J171" s="282">
        <f>ROUND(I171*H171,2)</f>
        <v>0</v>
      </c>
      <c r="K171" s="278" t="s">
        <v>1</v>
      </c>
      <c r="L171" s="283"/>
      <c r="M171" s="284" t="s">
        <v>1</v>
      </c>
      <c r="N171" s="285" t="s">
        <v>39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280</v>
      </c>
      <c r="AT171" s="230" t="s">
        <v>183</v>
      </c>
      <c r="AU171" s="230" t="s">
        <v>84</v>
      </c>
      <c r="AY171" s="18" t="s">
        <v>148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82</v>
      </c>
      <c r="BK171" s="231">
        <f>ROUND(I171*H171,2)</f>
        <v>0</v>
      </c>
      <c r="BL171" s="18" t="s">
        <v>218</v>
      </c>
      <c r="BM171" s="230" t="s">
        <v>436</v>
      </c>
    </row>
    <row r="172" s="2" customFormat="1" ht="24.15" customHeight="1">
      <c r="A172" s="39"/>
      <c r="B172" s="40"/>
      <c r="C172" s="219" t="s">
        <v>324</v>
      </c>
      <c r="D172" s="219" t="s">
        <v>151</v>
      </c>
      <c r="E172" s="220" t="s">
        <v>1950</v>
      </c>
      <c r="F172" s="221" t="s">
        <v>1951</v>
      </c>
      <c r="G172" s="222" t="s">
        <v>154</v>
      </c>
      <c r="H172" s="223">
        <v>14.365</v>
      </c>
      <c r="I172" s="224"/>
      <c r="J172" s="225">
        <f>ROUND(I172*H172,2)</f>
        <v>0</v>
      </c>
      <c r="K172" s="221" t="s">
        <v>33</v>
      </c>
      <c r="L172" s="45"/>
      <c r="M172" s="226" t="s">
        <v>1</v>
      </c>
      <c r="N172" s="227" t="s">
        <v>39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218</v>
      </c>
      <c r="AT172" s="230" t="s">
        <v>151</v>
      </c>
      <c r="AU172" s="230" t="s">
        <v>84</v>
      </c>
      <c r="AY172" s="18" t="s">
        <v>148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82</v>
      </c>
      <c r="BK172" s="231">
        <f>ROUND(I172*H172,2)</f>
        <v>0</v>
      </c>
      <c r="BL172" s="18" t="s">
        <v>218</v>
      </c>
      <c r="BM172" s="230" t="s">
        <v>443</v>
      </c>
    </row>
    <row r="173" s="2" customFormat="1" ht="33" customHeight="1">
      <c r="A173" s="39"/>
      <c r="B173" s="40"/>
      <c r="C173" s="219" t="s">
        <v>408</v>
      </c>
      <c r="D173" s="219" t="s">
        <v>151</v>
      </c>
      <c r="E173" s="220" t="s">
        <v>1952</v>
      </c>
      <c r="F173" s="221" t="s">
        <v>1953</v>
      </c>
      <c r="G173" s="222" t="s">
        <v>173</v>
      </c>
      <c r="H173" s="223">
        <v>0.442</v>
      </c>
      <c r="I173" s="224"/>
      <c r="J173" s="225">
        <f>ROUND(I173*H173,2)</f>
        <v>0</v>
      </c>
      <c r="K173" s="221" t="s">
        <v>1397</v>
      </c>
      <c r="L173" s="45"/>
      <c r="M173" s="226" t="s">
        <v>1</v>
      </c>
      <c r="N173" s="227" t="s">
        <v>39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218</v>
      </c>
      <c r="AT173" s="230" t="s">
        <v>151</v>
      </c>
      <c r="AU173" s="230" t="s">
        <v>84</v>
      </c>
      <c r="AY173" s="18" t="s">
        <v>148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82</v>
      </c>
      <c r="BK173" s="231">
        <f>ROUND(I173*H173,2)</f>
        <v>0</v>
      </c>
      <c r="BL173" s="18" t="s">
        <v>218</v>
      </c>
      <c r="BM173" s="230" t="s">
        <v>453</v>
      </c>
    </row>
    <row r="174" s="2" customFormat="1" ht="24.15" customHeight="1">
      <c r="A174" s="39"/>
      <c r="B174" s="40"/>
      <c r="C174" s="219" t="s">
        <v>327</v>
      </c>
      <c r="D174" s="219" t="s">
        <v>151</v>
      </c>
      <c r="E174" s="220" t="s">
        <v>1954</v>
      </c>
      <c r="F174" s="221" t="s">
        <v>1955</v>
      </c>
      <c r="G174" s="222" t="s">
        <v>165</v>
      </c>
      <c r="H174" s="223">
        <v>16</v>
      </c>
      <c r="I174" s="224"/>
      <c r="J174" s="225">
        <f>ROUND(I174*H174,2)</f>
        <v>0</v>
      </c>
      <c r="K174" s="221" t="s">
        <v>33</v>
      </c>
      <c r="L174" s="45"/>
      <c r="M174" s="226" t="s">
        <v>1</v>
      </c>
      <c r="N174" s="227" t="s">
        <v>39</v>
      </c>
      <c r="O174" s="92"/>
      <c r="P174" s="228">
        <f>O174*H174</f>
        <v>0</v>
      </c>
      <c r="Q174" s="228">
        <v>5.8000000000000004E-06</v>
      </c>
      <c r="R174" s="228">
        <f>Q174*H174</f>
        <v>9.2800000000000006E-05</v>
      </c>
      <c r="S174" s="228">
        <v>0.00075000000000000002</v>
      </c>
      <c r="T174" s="229">
        <f>S174*H174</f>
        <v>0.012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218</v>
      </c>
      <c r="AT174" s="230" t="s">
        <v>151</v>
      </c>
      <c r="AU174" s="230" t="s">
        <v>84</v>
      </c>
      <c r="AY174" s="18" t="s">
        <v>148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82</v>
      </c>
      <c r="BK174" s="231">
        <f>ROUND(I174*H174,2)</f>
        <v>0</v>
      </c>
      <c r="BL174" s="18" t="s">
        <v>218</v>
      </c>
      <c r="BM174" s="230" t="s">
        <v>458</v>
      </c>
    </row>
    <row r="175" s="2" customFormat="1" ht="24.15" customHeight="1">
      <c r="A175" s="39"/>
      <c r="B175" s="40"/>
      <c r="C175" s="219" t="s">
        <v>421</v>
      </c>
      <c r="D175" s="219" t="s">
        <v>151</v>
      </c>
      <c r="E175" s="220" t="s">
        <v>1956</v>
      </c>
      <c r="F175" s="221" t="s">
        <v>1957</v>
      </c>
      <c r="G175" s="222" t="s">
        <v>165</v>
      </c>
      <c r="H175" s="223">
        <v>3</v>
      </c>
      <c r="I175" s="224"/>
      <c r="J175" s="225">
        <f>ROUND(I175*H175,2)</f>
        <v>0</v>
      </c>
      <c r="K175" s="221" t="s">
        <v>33</v>
      </c>
      <c r="L175" s="45"/>
      <c r="M175" s="226" t="s">
        <v>1</v>
      </c>
      <c r="N175" s="227" t="s">
        <v>39</v>
      </c>
      <c r="O175" s="92"/>
      <c r="P175" s="228">
        <f>O175*H175</f>
        <v>0</v>
      </c>
      <c r="Q175" s="228">
        <v>6.7139999999999998E-05</v>
      </c>
      <c r="R175" s="228">
        <f>Q175*H175</f>
        <v>0.00020142000000000001</v>
      </c>
      <c r="S175" s="228">
        <v>0</v>
      </c>
      <c r="T175" s="229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0" t="s">
        <v>218</v>
      </c>
      <c r="AT175" s="230" t="s">
        <v>151</v>
      </c>
      <c r="AU175" s="230" t="s">
        <v>84</v>
      </c>
      <c r="AY175" s="18" t="s">
        <v>148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8" t="s">
        <v>82</v>
      </c>
      <c r="BK175" s="231">
        <f>ROUND(I175*H175,2)</f>
        <v>0</v>
      </c>
      <c r="BL175" s="18" t="s">
        <v>218</v>
      </c>
      <c r="BM175" s="230" t="s">
        <v>462</v>
      </c>
    </row>
    <row r="176" s="2" customFormat="1" ht="24.15" customHeight="1">
      <c r="A176" s="39"/>
      <c r="B176" s="40"/>
      <c r="C176" s="219" t="s">
        <v>331</v>
      </c>
      <c r="D176" s="219" t="s">
        <v>151</v>
      </c>
      <c r="E176" s="220" t="s">
        <v>1958</v>
      </c>
      <c r="F176" s="221" t="s">
        <v>1959</v>
      </c>
      <c r="G176" s="222" t="s">
        <v>154</v>
      </c>
      <c r="H176" s="223">
        <v>5.8399999999999999</v>
      </c>
      <c r="I176" s="224"/>
      <c r="J176" s="225">
        <f>ROUND(I176*H176,2)</f>
        <v>0</v>
      </c>
      <c r="K176" s="221" t="s">
        <v>33</v>
      </c>
      <c r="L176" s="45"/>
      <c r="M176" s="226" t="s">
        <v>1</v>
      </c>
      <c r="N176" s="227" t="s">
        <v>39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218</v>
      </c>
      <c r="AT176" s="230" t="s">
        <v>151</v>
      </c>
      <c r="AU176" s="230" t="s">
        <v>84</v>
      </c>
      <c r="AY176" s="18" t="s">
        <v>148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82</v>
      </c>
      <c r="BK176" s="231">
        <f>ROUND(I176*H176,2)</f>
        <v>0</v>
      </c>
      <c r="BL176" s="18" t="s">
        <v>218</v>
      </c>
      <c r="BM176" s="230" t="s">
        <v>466</v>
      </c>
    </row>
    <row r="177" s="2" customFormat="1" ht="21.75" customHeight="1">
      <c r="A177" s="39"/>
      <c r="B177" s="40"/>
      <c r="C177" s="219" t="s">
        <v>433</v>
      </c>
      <c r="D177" s="219" t="s">
        <v>151</v>
      </c>
      <c r="E177" s="220" t="s">
        <v>1960</v>
      </c>
      <c r="F177" s="221" t="s">
        <v>1961</v>
      </c>
      <c r="G177" s="222" t="s">
        <v>154</v>
      </c>
      <c r="H177" s="223">
        <v>5.8399999999999999</v>
      </c>
      <c r="I177" s="224"/>
      <c r="J177" s="225">
        <f>ROUND(I177*H177,2)</f>
        <v>0</v>
      </c>
      <c r="K177" s="221" t="s">
        <v>33</v>
      </c>
      <c r="L177" s="45"/>
      <c r="M177" s="226" t="s">
        <v>1</v>
      </c>
      <c r="N177" s="227" t="s">
        <v>39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218</v>
      </c>
      <c r="AT177" s="230" t="s">
        <v>151</v>
      </c>
      <c r="AU177" s="230" t="s">
        <v>84</v>
      </c>
      <c r="AY177" s="18" t="s">
        <v>148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82</v>
      </c>
      <c r="BK177" s="231">
        <f>ROUND(I177*H177,2)</f>
        <v>0</v>
      </c>
      <c r="BL177" s="18" t="s">
        <v>218</v>
      </c>
      <c r="BM177" s="230" t="s">
        <v>472</v>
      </c>
    </row>
    <row r="178" s="2" customFormat="1" ht="16.5" customHeight="1">
      <c r="A178" s="39"/>
      <c r="B178" s="40"/>
      <c r="C178" s="219" t="s">
        <v>334</v>
      </c>
      <c r="D178" s="219" t="s">
        <v>151</v>
      </c>
      <c r="E178" s="220" t="s">
        <v>1962</v>
      </c>
      <c r="F178" s="221" t="s">
        <v>1963</v>
      </c>
      <c r="G178" s="222" t="s">
        <v>165</v>
      </c>
      <c r="H178" s="223">
        <v>3</v>
      </c>
      <c r="I178" s="224"/>
      <c r="J178" s="225">
        <f>ROUND(I178*H178,2)</f>
        <v>0</v>
      </c>
      <c r="K178" s="221" t="s">
        <v>33</v>
      </c>
      <c r="L178" s="45"/>
      <c r="M178" s="226" t="s">
        <v>1</v>
      </c>
      <c r="N178" s="227" t="s">
        <v>39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218</v>
      </c>
      <c r="AT178" s="230" t="s">
        <v>151</v>
      </c>
      <c r="AU178" s="230" t="s">
        <v>84</v>
      </c>
      <c r="AY178" s="18" t="s">
        <v>148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82</v>
      </c>
      <c r="BK178" s="231">
        <f>ROUND(I178*H178,2)</f>
        <v>0</v>
      </c>
      <c r="BL178" s="18" t="s">
        <v>218</v>
      </c>
      <c r="BM178" s="230" t="s">
        <v>475</v>
      </c>
    </row>
    <row r="179" s="2" customFormat="1" ht="21.75" customHeight="1">
      <c r="A179" s="39"/>
      <c r="B179" s="40"/>
      <c r="C179" s="219" t="s">
        <v>450</v>
      </c>
      <c r="D179" s="219" t="s">
        <v>151</v>
      </c>
      <c r="E179" s="220" t="s">
        <v>1964</v>
      </c>
      <c r="F179" s="221" t="s">
        <v>1965</v>
      </c>
      <c r="G179" s="222" t="s">
        <v>154</v>
      </c>
      <c r="H179" s="223">
        <v>5.8399999999999999</v>
      </c>
      <c r="I179" s="224"/>
      <c r="J179" s="225">
        <f>ROUND(I179*H179,2)</f>
        <v>0</v>
      </c>
      <c r="K179" s="221" t="s">
        <v>33</v>
      </c>
      <c r="L179" s="45"/>
      <c r="M179" s="226" t="s">
        <v>1</v>
      </c>
      <c r="N179" s="227" t="s">
        <v>39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218</v>
      </c>
      <c r="AT179" s="230" t="s">
        <v>151</v>
      </c>
      <c r="AU179" s="230" t="s">
        <v>84</v>
      </c>
      <c r="AY179" s="18" t="s">
        <v>148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82</v>
      </c>
      <c r="BK179" s="231">
        <f>ROUND(I179*H179,2)</f>
        <v>0</v>
      </c>
      <c r="BL179" s="18" t="s">
        <v>218</v>
      </c>
      <c r="BM179" s="230" t="s">
        <v>489</v>
      </c>
    </row>
    <row r="180" s="2" customFormat="1" ht="16.5" customHeight="1">
      <c r="A180" s="39"/>
      <c r="B180" s="40"/>
      <c r="C180" s="219" t="s">
        <v>351</v>
      </c>
      <c r="D180" s="219" t="s">
        <v>151</v>
      </c>
      <c r="E180" s="220" t="s">
        <v>1966</v>
      </c>
      <c r="F180" s="221" t="s">
        <v>1967</v>
      </c>
      <c r="G180" s="222" t="s">
        <v>154</v>
      </c>
      <c r="H180" s="223">
        <v>8.9649999999999999</v>
      </c>
      <c r="I180" s="224"/>
      <c r="J180" s="225">
        <f>ROUND(I180*H180,2)</f>
        <v>0</v>
      </c>
      <c r="K180" s="221" t="s">
        <v>33</v>
      </c>
      <c r="L180" s="45"/>
      <c r="M180" s="226" t="s">
        <v>1</v>
      </c>
      <c r="N180" s="227" t="s">
        <v>39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0.023800000000000002</v>
      </c>
      <c r="T180" s="229">
        <f>S180*H180</f>
        <v>0.213367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218</v>
      </c>
      <c r="AT180" s="230" t="s">
        <v>151</v>
      </c>
      <c r="AU180" s="230" t="s">
        <v>84</v>
      </c>
      <c r="AY180" s="18" t="s">
        <v>148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82</v>
      </c>
      <c r="BK180" s="231">
        <f>ROUND(I180*H180,2)</f>
        <v>0</v>
      </c>
      <c r="BL180" s="18" t="s">
        <v>218</v>
      </c>
      <c r="BM180" s="230" t="s">
        <v>494</v>
      </c>
    </row>
    <row r="181" s="2" customFormat="1" ht="24.15" customHeight="1">
      <c r="A181" s="39"/>
      <c r="B181" s="40"/>
      <c r="C181" s="219" t="s">
        <v>459</v>
      </c>
      <c r="D181" s="219" t="s">
        <v>151</v>
      </c>
      <c r="E181" s="220" t="s">
        <v>1968</v>
      </c>
      <c r="F181" s="221" t="s">
        <v>1969</v>
      </c>
      <c r="G181" s="222" t="s">
        <v>173</v>
      </c>
      <c r="H181" s="223">
        <v>0.098000000000000004</v>
      </c>
      <c r="I181" s="224"/>
      <c r="J181" s="225">
        <f>ROUND(I181*H181,2)</f>
        <v>0</v>
      </c>
      <c r="K181" s="221" t="s">
        <v>33</v>
      </c>
      <c r="L181" s="45"/>
      <c r="M181" s="226" t="s">
        <v>1</v>
      </c>
      <c r="N181" s="227" t="s">
        <v>39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218</v>
      </c>
      <c r="AT181" s="230" t="s">
        <v>151</v>
      </c>
      <c r="AU181" s="230" t="s">
        <v>84</v>
      </c>
      <c r="AY181" s="18" t="s">
        <v>148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82</v>
      </c>
      <c r="BK181" s="231">
        <f>ROUND(I181*H181,2)</f>
        <v>0</v>
      </c>
      <c r="BL181" s="18" t="s">
        <v>218</v>
      </c>
      <c r="BM181" s="230" t="s">
        <v>498</v>
      </c>
    </row>
    <row r="182" s="2" customFormat="1" ht="24.15" customHeight="1">
      <c r="A182" s="39"/>
      <c r="B182" s="40"/>
      <c r="C182" s="219" t="s">
        <v>356</v>
      </c>
      <c r="D182" s="219" t="s">
        <v>151</v>
      </c>
      <c r="E182" s="220" t="s">
        <v>1970</v>
      </c>
      <c r="F182" s="221" t="s">
        <v>1971</v>
      </c>
      <c r="G182" s="222" t="s">
        <v>173</v>
      </c>
      <c r="H182" s="223">
        <v>0.098000000000000004</v>
      </c>
      <c r="I182" s="224"/>
      <c r="J182" s="225">
        <f>ROUND(I182*H182,2)</f>
        <v>0</v>
      </c>
      <c r="K182" s="221" t="s">
        <v>33</v>
      </c>
      <c r="L182" s="45"/>
      <c r="M182" s="226" t="s">
        <v>1</v>
      </c>
      <c r="N182" s="227" t="s">
        <v>39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218</v>
      </c>
      <c r="AT182" s="230" t="s">
        <v>151</v>
      </c>
      <c r="AU182" s="230" t="s">
        <v>84</v>
      </c>
      <c r="AY182" s="18" t="s">
        <v>148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82</v>
      </c>
      <c r="BK182" s="231">
        <f>ROUND(I182*H182,2)</f>
        <v>0</v>
      </c>
      <c r="BL182" s="18" t="s">
        <v>218</v>
      </c>
      <c r="BM182" s="230" t="s">
        <v>504</v>
      </c>
    </row>
    <row r="183" s="12" customFormat="1" ht="22.8" customHeight="1">
      <c r="A183" s="12"/>
      <c r="B183" s="203"/>
      <c r="C183" s="204"/>
      <c r="D183" s="205" t="s">
        <v>73</v>
      </c>
      <c r="E183" s="217" t="s">
        <v>1345</v>
      </c>
      <c r="F183" s="217" t="s">
        <v>1972</v>
      </c>
      <c r="G183" s="204"/>
      <c r="H183" s="204"/>
      <c r="I183" s="207"/>
      <c r="J183" s="218">
        <f>BK183</f>
        <v>0</v>
      </c>
      <c r="K183" s="204"/>
      <c r="L183" s="209"/>
      <c r="M183" s="210"/>
      <c r="N183" s="211"/>
      <c r="O183" s="211"/>
      <c r="P183" s="212">
        <f>SUM(P184:P188)</f>
        <v>0</v>
      </c>
      <c r="Q183" s="211"/>
      <c r="R183" s="212">
        <f>SUM(R184:R188)</f>
        <v>0.0033130200000000007</v>
      </c>
      <c r="S183" s="211"/>
      <c r="T183" s="213">
        <f>SUM(T184:T188)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4" t="s">
        <v>84</v>
      </c>
      <c r="AT183" s="215" t="s">
        <v>73</v>
      </c>
      <c r="AU183" s="215" t="s">
        <v>82</v>
      </c>
      <c r="AY183" s="214" t="s">
        <v>148</v>
      </c>
      <c r="BK183" s="216">
        <f>SUM(BK184:BK188)</f>
        <v>0</v>
      </c>
    </row>
    <row r="184" s="2" customFormat="1" ht="24.15" customHeight="1">
      <c r="A184" s="39"/>
      <c r="B184" s="40"/>
      <c r="C184" s="219" t="s">
        <v>469</v>
      </c>
      <c r="D184" s="219" t="s">
        <v>151</v>
      </c>
      <c r="E184" s="220" t="s">
        <v>1973</v>
      </c>
      <c r="F184" s="221" t="s">
        <v>1974</v>
      </c>
      <c r="G184" s="222" t="s">
        <v>295</v>
      </c>
      <c r="H184" s="223">
        <v>30</v>
      </c>
      <c r="I184" s="224"/>
      <c r="J184" s="225">
        <f>ROUND(I184*H184,2)</f>
        <v>0</v>
      </c>
      <c r="K184" s="221" t="s">
        <v>33</v>
      </c>
      <c r="L184" s="45"/>
      <c r="M184" s="226" t="s">
        <v>1</v>
      </c>
      <c r="N184" s="227" t="s">
        <v>39</v>
      </c>
      <c r="O184" s="92"/>
      <c r="P184" s="228">
        <f>O184*H184</f>
        <v>0</v>
      </c>
      <c r="Q184" s="228">
        <v>1.8640000000000001E-05</v>
      </c>
      <c r="R184" s="228">
        <f>Q184*H184</f>
        <v>0.00055920000000000004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218</v>
      </c>
      <c r="AT184" s="230" t="s">
        <v>151</v>
      </c>
      <c r="AU184" s="230" t="s">
        <v>84</v>
      </c>
      <c r="AY184" s="18" t="s">
        <v>148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82</v>
      </c>
      <c r="BK184" s="231">
        <f>ROUND(I184*H184,2)</f>
        <v>0</v>
      </c>
      <c r="BL184" s="18" t="s">
        <v>218</v>
      </c>
      <c r="BM184" s="230" t="s">
        <v>509</v>
      </c>
    </row>
    <row r="185" s="2" customFormat="1" ht="24.15" customHeight="1">
      <c r="A185" s="39"/>
      <c r="B185" s="40"/>
      <c r="C185" s="219" t="s">
        <v>368</v>
      </c>
      <c r="D185" s="219" t="s">
        <v>151</v>
      </c>
      <c r="E185" s="220" t="s">
        <v>1975</v>
      </c>
      <c r="F185" s="221" t="s">
        <v>1976</v>
      </c>
      <c r="G185" s="222" t="s">
        <v>295</v>
      </c>
      <c r="H185" s="223">
        <v>30</v>
      </c>
      <c r="I185" s="224"/>
      <c r="J185" s="225">
        <f>ROUND(I185*H185,2)</f>
        <v>0</v>
      </c>
      <c r="K185" s="221" t="s">
        <v>33</v>
      </c>
      <c r="L185" s="45"/>
      <c r="M185" s="226" t="s">
        <v>1</v>
      </c>
      <c r="N185" s="227" t="s">
        <v>39</v>
      </c>
      <c r="O185" s="92"/>
      <c r="P185" s="228">
        <f>O185*H185</f>
        <v>0</v>
      </c>
      <c r="Q185" s="228">
        <v>2.0910000000000001E-05</v>
      </c>
      <c r="R185" s="228">
        <f>Q185*H185</f>
        <v>0.00062730000000000001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218</v>
      </c>
      <c r="AT185" s="230" t="s">
        <v>151</v>
      </c>
      <c r="AU185" s="230" t="s">
        <v>84</v>
      </c>
      <c r="AY185" s="18" t="s">
        <v>148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82</v>
      </c>
      <c r="BK185" s="231">
        <f>ROUND(I185*H185,2)</f>
        <v>0</v>
      </c>
      <c r="BL185" s="18" t="s">
        <v>218</v>
      </c>
      <c r="BM185" s="230" t="s">
        <v>514</v>
      </c>
    </row>
    <row r="186" s="2" customFormat="1" ht="24.15" customHeight="1">
      <c r="A186" s="39"/>
      <c r="B186" s="40"/>
      <c r="C186" s="219" t="s">
        <v>476</v>
      </c>
      <c r="D186" s="219" t="s">
        <v>151</v>
      </c>
      <c r="E186" s="220" t="s">
        <v>1977</v>
      </c>
      <c r="F186" s="221" t="s">
        <v>1978</v>
      </c>
      <c r="G186" s="222" t="s">
        <v>295</v>
      </c>
      <c r="H186" s="223">
        <v>30</v>
      </c>
      <c r="I186" s="224"/>
      <c r="J186" s="225">
        <f>ROUND(I186*H186,2)</f>
        <v>0</v>
      </c>
      <c r="K186" s="221" t="s">
        <v>33</v>
      </c>
      <c r="L186" s="45"/>
      <c r="M186" s="226" t="s">
        <v>1</v>
      </c>
      <c r="N186" s="227" t="s">
        <v>39</v>
      </c>
      <c r="O186" s="92"/>
      <c r="P186" s="228">
        <f>O186*H186</f>
        <v>0</v>
      </c>
      <c r="Q186" s="228">
        <v>2.4382000000000001E-05</v>
      </c>
      <c r="R186" s="228">
        <f>Q186*H186</f>
        <v>0.00073146000000000007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218</v>
      </c>
      <c r="AT186" s="230" t="s">
        <v>151</v>
      </c>
      <c r="AU186" s="230" t="s">
        <v>84</v>
      </c>
      <c r="AY186" s="18" t="s">
        <v>148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82</v>
      </c>
      <c r="BK186" s="231">
        <f>ROUND(I186*H186,2)</f>
        <v>0</v>
      </c>
      <c r="BL186" s="18" t="s">
        <v>218</v>
      </c>
      <c r="BM186" s="230" t="s">
        <v>520</v>
      </c>
    </row>
    <row r="187" s="2" customFormat="1" ht="24.15" customHeight="1">
      <c r="A187" s="39"/>
      <c r="B187" s="40"/>
      <c r="C187" s="219" t="s">
        <v>374</v>
      </c>
      <c r="D187" s="219" t="s">
        <v>151</v>
      </c>
      <c r="E187" s="220" t="s">
        <v>1979</v>
      </c>
      <c r="F187" s="221" t="s">
        <v>1980</v>
      </c>
      <c r="G187" s="222" t="s">
        <v>295</v>
      </c>
      <c r="H187" s="223">
        <v>30</v>
      </c>
      <c r="I187" s="224"/>
      <c r="J187" s="225">
        <f>ROUND(I187*H187,2)</f>
        <v>0</v>
      </c>
      <c r="K187" s="221" t="s">
        <v>33</v>
      </c>
      <c r="L187" s="45"/>
      <c r="M187" s="226" t="s">
        <v>1</v>
      </c>
      <c r="N187" s="227" t="s">
        <v>39</v>
      </c>
      <c r="O187" s="92"/>
      <c r="P187" s="228">
        <f>O187*H187</f>
        <v>0</v>
      </c>
      <c r="Q187" s="228">
        <v>2.4382000000000001E-05</v>
      </c>
      <c r="R187" s="228">
        <f>Q187*H187</f>
        <v>0.00073146000000000007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218</v>
      </c>
      <c r="AT187" s="230" t="s">
        <v>151</v>
      </c>
      <c r="AU187" s="230" t="s">
        <v>84</v>
      </c>
      <c r="AY187" s="18" t="s">
        <v>148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82</v>
      </c>
      <c r="BK187" s="231">
        <f>ROUND(I187*H187,2)</f>
        <v>0</v>
      </c>
      <c r="BL187" s="18" t="s">
        <v>218</v>
      </c>
      <c r="BM187" s="230" t="s">
        <v>536</v>
      </c>
    </row>
    <row r="188" s="2" customFormat="1" ht="24.15" customHeight="1">
      <c r="A188" s="39"/>
      <c r="B188" s="40"/>
      <c r="C188" s="219" t="s">
        <v>479</v>
      </c>
      <c r="D188" s="219" t="s">
        <v>151</v>
      </c>
      <c r="E188" s="220" t="s">
        <v>1981</v>
      </c>
      <c r="F188" s="221" t="s">
        <v>1982</v>
      </c>
      <c r="G188" s="222" t="s">
        <v>295</v>
      </c>
      <c r="H188" s="223">
        <v>30</v>
      </c>
      <c r="I188" s="224"/>
      <c r="J188" s="225">
        <f>ROUND(I188*H188,2)</f>
        <v>0</v>
      </c>
      <c r="K188" s="221" t="s">
        <v>33</v>
      </c>
      <c r="L188" s="45"/>
      <c r="M188" s="290" t="s">
        <v>1</v>
      </c>
      <c r="N188" s="291" t="s">
        <v>39</v>
      </c>
      <c r="O188" s="292"/>
      <c r="P188" s="293">
        <f>O188*H188</f>
        <v>0</v>
      </c>
      <c r="Q188" s="293">
        <v>2.2120000000000002E-05</v>
      </c>
      <c r="R188" s="293">
        <f>Q188*H188</f>
        <v>0.00066360000000000008</v>
      </c>
      <c r="S188" s="293">
        <v>0</v>
      </c>
      <c r="T188" s="294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218</v>
      </c>
      <c r="AT188" s="230" t="s">
        <v>151</v>
      </c>
      <c r="AU188" s="230" t="s">
        <v>84</v>
      </c>
      <c r="AY188" s="18" t="s">
        <v>148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82</v>
      </c>
      <c r="BK188" s="231">
        <f>ROUND(I188*H188,2)</f>
        <v>0</v>
      </c>
      <c r="BL188" s="18" t="s">
        <v>218</v>
      </c>
      <c r="BM188" s="230" t="s">
        <v>542</v>
      </c>
    </row>
    <row r="189" s="2" customFormat="1" ht="6.96" customHeight="1">
      <c r="A189" s="39"/>
      <c r="B189" s="67"/>
      <c r="C189" s="68"/>
      <c r="D189" s="68"/>
      <c r="E189" s="68"/>
      <c r="F189" s="68"/>
      <c r="G189" s="68"/>
      <c r="H189" s="68"/>
      <c r="I189" s="68"/>
      <c r="J189" s="68"/>
      <c r="K189" s="68"/>
      <c r="L189" s="45"/>
      <c r="M189" s="39"/>
      <c r="O189" s="39"/>
      <c r="P189" s="39"/>
      <c r="Q189" s="39"/>
      <c r="R189" s="39"/>
      <c r="S189" s="39"/>
      <c r="T189" s="39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</row>
  </sheetData>
  <sheetProtection sheet="1" autoFilter="0" formatColumns="0" formatRows="0" objects="1" scenarios="1" spinCount="100000" saltValue="AiCsOoCxTEUFgdSuI1JMCeOrpRAglpItaX2CErOxfMTGtop0Bh+vLaCsj69TulwEx0ZQeLTUfEyN39SrG1gcfA==" hashValue="9dajkczY0MzATvsvfHsgtp21eefsl5LTmwGcPMpL1OCJXHk0Q25ssnut3JBcqf60fAn7uvLJFByGMS0419JIYw==" algorithmName="SHA-512" password="CC35"/>
  <autoFilter ref="C122:K188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106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Oprava provozních objektů v obvodu OŘ OVA 2023 - Ostrava ADM Skladištní - vnitřní stavební úpravy 2. etapa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1983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17. 3. 2023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ROUND((SUM(BE122:BE171)),  2)</f>
        <v>0</v>
      </c>
      <c r="G33" s="39"/>
      <c r="H33" s="39"/>
      <c r="I33" s="156">
        <v>0.20999999999999999</v>
      </c>
      <c r="J33" s="155">
        <f>ROUND(((SUM(BE122:BE171))*I33),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ROUND((SUM(BF122:BF171)),  2)</f>
        <v>0</v>
      </c>
      <c r="G34" s="39"/>
      <c r="H34" s="39"/>
      <c r="I34" s="156">
        <v>0.14999999999999999</v>
      </c>
      <c r="J34" s="155">
        <f>ROUND(((SUM(BF122:BF171))*I34),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ROUND((SUM(BG122:BG171)),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ROUND((SUM(BH122:BH171)),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ROUND((SUM(BI122:BI171)),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Oprava provozních objektů v obvodu OŘ OVA 2023 - Ostrava ADM Skladištní - vnitřní stavební úpravy 2.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 xml:space="preserve">1409 - SO 01 - E.2.8  Vzduchotechnická zařízení - II.ETAPA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17. 3. 2023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110</v>
      </c>
      <c r="D94" s="177"/>
      <c r="E94" s="177"/>
      <c r="F94" s="177"/>
      <c r="G94" s="177"/>
      <c r="H94" s="177"/>
      <c r="I94" s="177"/>
      <c r="J94" s="178" t="s">
        <v>111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112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113</v>
      </c>
    </row>
    <row r="97" s="9" customFormat="1" ht="24.96" customHeight="1">
      <c r="A97" s="9"/>
      <c r="B97" s="180"/>
      <c r="C97" s="181"/>
      <c r="D97" s="182" t="s">
        <v>1984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1985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1986</v>
      </c>
      <c r="E99" s="189"/>
      <c r="F99" s="189"/>
      <c r="G99" s="189"/>
      <c r="H99" s="189"/>
      <c r="I99" s="189"/>
      <c r="J99" s="190">
        <f>J155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1987</v>
      </c>
      <c r="E100" s="189"/>
      <c r="F100" s="189"/>
      <c r="G100" s="189"/>
      <c r="H100" s="189"/>
      <c r="I100" s="189"/>
      <c r="J100" s="190">
        <f>J162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0"/>
      <c r="C101" s="181"/>
      <c r="D101" s="182" t="s">
        <v>1988</v>
      </c>
      <c r="E101" s="183"/>
      <c r="F101" s="183"/>
      <c r="G101" s="183"/>
      <c r="H101" s="183"/>
      <c r="I101" s="183"/>
      <c r="J101" s="184">
        <f>J165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6"/>
      <c r="C102" s="187"/>
      <c r="D102" s="188" t="s">
        <v>1989</v>
      </c>
      <c r="E102" s="189"/>
      <c r="F102" s="189"/>
      <c r="G102" s="189"/>
      <c r="H102" s="189"/>
      <c r="I102" s="189"/>
      <c r="J102" s="190">
        <f>J166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133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6.25" customHeight="1">
      <c r="A112" s="39"/>
      <c r="B112" s="40"/>
      <c r="C112" s="41"/>
      <c r="D112" s="41"/>
      <c r="E112" s="175" t="str">
        <f>E7</f>
        <v>Oprava provozních objektů v obvodu OŘ OVA 2023 - Ostrava ADM Skladištní - vnitřní stavební úpravy 2. etapa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107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30" customHeight="1">
      <c r="A114" s="39"/>
      <c r="B114" s="40"/>
      <c r="C114" s="41"/>
      <c r="D114" s="41"/>
      <c r="E114" s="77" t="str">
        <f>E9</f>
        <v xml:space="preserve">1409 - SO 01 - E.2.8  Vzduchotechnická zařízení - II.ETAPA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 xml:space="preserve"> </v>
      </c>
      <c r="G116" s="41"/>
      <c r="H116" s="41"/>
      <c r="I116" s="33" t="s">
        <v>22</v>
      </c>
      <c r="J116" s="80" t="str">
        <f>IF(J12="","",J12)</f>
        <v>17. 3. 2023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 xml:space="preserve"> </v>
      </c>
      <c r="G118" s="41"/>
      <c r="H118" s="41"/>
      <c r="I118" s="33" t="s">
        <v>29</v>
      </c>
      <c r="J118" s="37" t="str">
        <f>E21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27</v>
      </c>
      <c r="D119" s="41"/>
      <c r="E119" s="41"/>
      <c r="F119" s="28" t="str">
        <f>IF(E18="","",E18)</f>
        <v>Vyplň údaj</v>
      </c>
      <c r="G119" s="41"/>
      <c r="H119" s="41"/>
      <c r="I119" s="33" t="s">
        <v>31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134</v>
      </c>
      <c r="D121" s="195" t="s">
        <v>59</v>
      </c>
      <c r="E121" s="195" t="s">
        <v>55</v>
      </c>
      <c r="F121" s="195" t="s">
        <v>56</v>
      </c>
      <c r="G121" s="195" t="s">
        <v>135</v>
      </c>
      <c r="H121" s="195" t="s">
        <v>136</v>
      </c>
      <c r="I121" s="195" t="s">
        <v>137</v>
      </c>
      <c r="J121" s="195" t="s">
        <v>111</v>
      </c>
      <c r="K121" s="196" t="s">
        <v>138</v>
      </c>
      <c r="L121" s="197"/>
      <c r="M121" s="101" t="s">
        <v>1</v>
      </c>
      <c r="N121" s="102" t="s">
        <v>38</v>
      </c>
      <c r="O121" s="102" t="s">
        <v>139</v>
      </c>
      <c r="P121" s="102" t="s">
        <v>140</v>
      </c>
      <c r="Q121" s="102" t="s">
        <v>141</v>
      </c>
      <c r="R121" s="102" t="s">
        <v>142</v>
      </c>
      <c r="S121" s="102" t="s">
        <v>143</v>
      </c>
      <c r="T121" s="103" t="s">
        <v>144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145</v>
      </c>
      <c r="D122" s="41"/>
      <c r="E122" s="41"/>
      <c r="F122" s="41"/>
      <c r="G122" s="41"/>
      <c r="H122" s="41"/>
      <c r="I122" s="41"/>
      <c r="J122" s="198">
        <f>BK122</f>
        <v>0</v>
      </c>
      <c r="K122" s="41"/>
      <c r="L122" s="45"/>
      <c r="M122" s="104"/>
      <c r="N122" s="199"/>
      <c r="O122" s="105"/>
      <c r="P122" s="200">
        <f>P123+P165</f>
        <v>0</v>
      </c>
      <c r="Q122" s="105"/>
      <c r="R122" s="200">
        <f>R123+R165</f>
        <v>0</v>
      </c>
      <c r="S122" s="105"/>
      <c r="T122" s="201">
        <f>T123+T165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73</v>
      </c>
      <c r="AU122" s="18" t="s">
        <v>113</v>
      </c>
      <c r="BK122" s="202">
        <f>BK123+BK165</f>
        <v>0</v>
      </c>
    </row>
    <row r="123" s="12" customFormat="1" ht="25.92" customHeight="1">
      <c r="A123" s="12"/>
      <c r="B123" s="203"/>
      <c r="C123" s="204"/>
      <c r="D123" s="205" t="s">
        <v>73</v>
      </c>
      <c r="E123" s="206" t="s">
        <v>1990</v>
      </c>
      <c r="F123" s="206" t="s">
        <v>1991</v>
      </c>
      <c r="G123" s="204"/>
      <c r="H123" s="204"/>
      <c r="I123" s="207"/>
      <c r="J123" s="208">
        <f>BK123</f>
        <v>0</v>
      </c>
      <c r="K123" s="204"/>
      <c r="L123" s="209"/>
      <c r="M123" s="210"/>
      <c r="N123" s="211"/>
      <c r="O123" s="211"/>
      <c r="P123" s="212">
        <f>P124+P155+P162</f>
        <v>0</v>
      </c>
      <c r="Q123" s="211"/>
      <c r="R123" s="212">
        <f>R124+R155+R162</f>
        <v>0</v>
      </c>
      <c r="S123" s="211"/>
      <c r="T123" s="213">
        <f>T124+T155+T162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82</v>
      </c>
      <c r="AT123" s="215" t="s">
        <v>73</v>
      </c>
      <c r="AU123" s="215" t="s">
        <v>74</v>
      </c>
      <c r="AY123" s="214" t="s">
        <v>148</v>
      </c>
      <c r="BK123" s="216">
        <f>BK124+BK155+BK162</f>
        <v>0</v>
      </c>
    </row>
    <row r="124" s="12" customFormat="1" ht="22.8" customHeight="1">
      <c r="A124" s="12"/>
      <c r="B124" s="203"/>
      <c r="C124" s="204"/>
      <c r="D124" s="205" t="s">
        <v>73</v>
      </c>
      <c r="E124" s="217" t="s">
        <v>1992</v>
      </c>
      <c r="F124" s="217" t="s">
        <v>1993</v>
      </c>
      <c r="G124" s="204"/>
      <c r="H124" s="204"/>
      <c r="I124" s="207"/>
      <c r="J124" s="218">
        <f>BK124</f>
        <v>0</v>
      </c>
      <c r="K124" s="204"/>
      <c r="L124" s="209"/>
      <c r="M124" s="210"/>
      <c r="N124" s="211"/>
      <c r="O124" s="211"/>
      <c r="P124" s="212">
        <f>SUM(P125:P154)</f>
        <v>0</v>
      </c>
      <c r="Q124" s="211"/>
      <c r="R124" s="212">
        <f>SUM(R125:R154)</f>
        <v>0</v>
      </c>
      <c r="S124" s="211"/>
      <c r="T124" s="213">
        <f>SUM(T125:T154)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82</v>
      </c>
      <c r="AT124" s="215" t="s">
        <v>73</v>
      </c>
      <c r="AU124" s="215" t="s">
        <v>82</v>
      </c>
      <c r="AY124" s="214" t="s">
        <v>148</v>
      </c>
      <c r="BK124" s="216">
        <f>SUM(BK125:BK154)</f>
        <v>0</v>
      </c>
    </row>
    <row r="125" s="2" customFormat="1" ht="37.8" customHeight="1">
      <c r="A125" s="39"/>
      <c r="B125" s="40"/>
      <c r="C125" s="276" t="s">
        <v>149</v>
      </c>
      <c r="D125" s="276" t="s">
        <v>183</v>
      </c>
      <c r="E125" s="277" t="s">
        <v>1994</v>
      </c>
      <c r="F125" s="278" t="s">
        <v>1995</v>
      </c>
      <c r="G125" s="279" t="s">
        <v>1996</v>
      </c>
      <c r="H125" s="280">
        <v>1</v>
      </c>
      <c r="I125" s="281"/>
      <c r="J125" s="282">
        <f>ROUND(I125*H125,2)</f>
        <v>0</v>
      </c>
      <c r="K125" s="278" t="s">
        <v>1</v>
      </c>
      <c r="L125" s="283"/>
      <c r="M125" s="284" t="s">
        <v>1</v>
      </c>
      <c r="N125" s="285" t="s">
        <v>39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174</v>
      </c>
      <c r="AT125" s="230" t="s">
        <v>183</v>
      </c>
      <c r="AU125" s="230" t="s">
        <v>84</v>
      </c>
      <c r="AY125" s="18" t="s">
        <v>148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82</v>
      </c>
      <c r="BK125" s="231">
        <f>ROUND(I125*H125,2)</f>
        <v>0</v>
      </c>
      <c r="BL125" s="18" t="s">
        <v>155</v>
      </c>
      <c r="BM125" s="230" t="s">
        <v>84</v>
      </c>
    </row>
    <row r="126" s="2" customFormat="1" ht="16.5" customHeight="1">
      <c r="A126" s="39"/>
      <c r="B126" s="40"/>
      <c r="C126" s="219" t="s">
        <v>155</v>
      </c>
      <c r="D126" s="219" t="s">
        <v>151</v>
      </c>
      <c r="E126" s="220" t="s">
        <v>1997</v>
      </c>
      <c r="F126" s="221" t="s">
        <v>1998</v>
      </c>
      <c r="G126" s="222" t="s">
        <v>1996</v>
      </c>
      <c r="H126" s="223">
        <v>1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39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155</v>
      </c>
      <c r="AT126" s="230" t="s">
        <v>151</v>
      </c>
      <c r="AU126" s="230" t="s">
        <v>84</v>
      </c>
      <c r="AY126" s="18" t="s">
        <v>148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82</v>
      </c>
      <c r="BK126" s="231">
        <f>ROUND(I126*H126,2)</f>
        <v>0</v>
      </c>
      <c r="BL126" s="18" t="s">
        <v>155</v>
      </c>
      <c r="BM126" s="230" t="s">
        <v>155</v>
      </c>
    </row>
    <row r="127" s="2" customFormat="1" ht="37.8" customHeight="1">
      <c r="A127" s="39"/>
      <c r="B127" s="40"/>
      <c r="C127" s="276" t="s">
        <v>169</v>
      </c>
      <c r="D127" s="276" t="s">
        <v>183</v>
      </c>
      <c r="E127" s="277" t="s">
        <v>1999</v>
      </c>
      <c r="F127" s="278" t="s">
        <v>2000</v>
      </c>
      <c r="G127" s="279" t="s">
        <v>1996</v>
      </c>
      <c r="H127" s="280">
        <v>1</v>
      </c>
      <c r="I127" s="281"/>
      <c r="J127" s="282">
        <f>ROUND(I127*H127,2)</f>
        <v>0</v>
      </c>
      <c r="K127" s="278" t="s">
        <v>1</v>
      </c>
      <c r="L127" s="283"/>
      <c r="M127" s="284" t="s">
        <v>1</v>
      </c>
      <c r="N127" s="285" t="s">
        <v>39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174</v>
      </c>
      <c r="AT127" s="230" t="s">
        <v>183</v>
      </c>
      <c r="AU127" s="230" t="s">
        <v>84</v>
      </c>
      <c r="AY127" s="18" t="s">
        <v>148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82</v>
      </c>
      <c r="BK127" s="231">
        <f>ROUND(I127*H127,2)</f>
        <v>0</v>
      </c>
      <c r="BL127" s="18" t="s">
        <v>155</v>
      </c>
      <c r="BM127" s="230" t="s">
        <v>169</v>
      </c>
    </row>
    <row r="128" s="2" customFormat="1" ht="16.5" customHeight="1">
      <c r="A128" s="39"/>
      <c r="B128" s="40"/>
      <c r="C128" s="219" t="s">
        <v>198</v>
      </c>
      <c r="D128" s="219" t="s">
        <v>151</v>
      </c>
      <c r="E128" s="220" t="s">
        <v>2001</v>
      </c>
      <c r="F128" s="221" t="s">
        <v>1998</v>
      </c>
      <c r="G128" s="222" t="s">
        <v>1996</v>
      </c>
      <c r="H128" s="223">
        <v>1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39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155</v>
      </c>
      <c r="AT128" s="230" t="s">
        <v>151</v>
      </c>
      <c r="AU128" s="230" t="s">
        <v>84</v>
      </c>
      <c r="AY128" s="18" t="s">
        <v>148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82</v>
      </c>
      <c r="BK128" s="231">
        <f>ROUND(I128*H128,2)</f>
        <v>0</v>
      </c>
      <c r="BL128" s="18" t="s">
        <v>155</v>
      </c>
      <c r="BM128" s="230" t="s">
        <v>174</v>
      </c>
    </row>
    <row r="129" s="2" customFormat="1" ht="37.8" customHeight="1">
      <c r="A129" s="39"/>
      <c r="B129" s="40"/>
      <c r="C129" s="276" t="s">
        <v>174</v>
      </c>
      <c r="D129" s="276" t="s">
        <v>183</v>
      </c>
      <c r="E129" s="277" t="s">
        <v>2002</v>
      </c>
      <c r="F129" s="278" t="s">
        <v>2000</v>
      </c>
      <c r="G129" s="279" t="s">
        <v>1996</v>
      </c>
      <c r="H129" s="280">
        <v>1</v>
      </c>
      <c r="I129" s="281"/>
      <c r="J129" s="282">
        <f>ROUND(I129*H129,2)</f>
        <v>0</v>
      </c>
      <c r="K129" s="278" t="s">
        <v>1</v>
      </c>
      <c r="L129" s="283"/>
      <c r="M129" s="284" t="s">
        <v>1</v>
      </c>
      <c r="N129" s="285" t="s">
        <v>39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174</v>
      </c>
      <c r="AT129" s="230" t="s">
        <v>183</v>
      </c>
      <c r="AU129" s="230" t="s">
        <v>84</v>
      </c>
      <c r="AY129" s="18" t="s">
        <v>148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82</v>
      </c>
      <c r="BK129" s="231">
        <f>ROUND(I129*H129,2)</f>
        <v>0</v>
      </c>
      <c r="BL129" s="18" t="s">
        <v>155</v>
      </c>
      <c r="BM129" s="230" t="s">
        <v>186</v>
      </c>
    </row>
    <row r="130" s="2" customFormat="1" ht="16.5" customHeight="1">
      <c r="A130" s="39"/>
      <c r="B130" s="40"/>
      <c r="C130" s="219" t="s">
        <v>202</v>
      </c>
      <c r="D130" s="219" t="s">
        <v>151</v>
      </c>
      <c r="E130" s="220" t="s">
        <v>2003</v>
      </c>
      <c r="F130" s="221" t="s">
        <v>1998</v>
      </c>
      <c r="G130" s="222" t="s">
        <v>1996</v>
      </c>
      <c r="H130" s="223">
        <v>1</v>
      </c>
      <c r="I130" s="224"/>
      <c r="J130" s="225">
        <f>ROUND(I130*H130,2)</f>
        <v>0</v>
      </c>
      <c r="K130" s="221" t="s">
        <v>1</v>
      </c>
      <c r="L130" s="45"/>
      <c r="M130" s="226" t="s">
        <v>1</v>
      </c>
      <c r="N130" s="227" t="s">
        <v>39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155</v>
      </c>
      <c r="AT130" s="230" t="s">
        <v>151</v>
      </c>
      <c r="AU130" s="230" t="s">
        <v>84</v>
      </c>
      <c r="AY130" s="18" t="s">
        <v>148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82</v>
      </c>
      <c r="BK130" s="231">
        <f>ROUND(I130*H130,2)</f>
        <v>0</v>
      </c>
      <c r="BL130" s="18" t="s">
        <v>155</v>
      </c>
      <c r="BM130" s="230" t="s">
        <v>193</v>
      </c>
    </row>
    <row r="131" s="2" customFormat="1" ht="37.8" customHeight="1">
      <c r="A131" s="39"/>
      <c r="B131" s="40"/>
      <c r="C131" s="276" t="s">
        <v>186</v>
      </c>
      <c r="D131" s="276" t="s">
        <v>183</v>
      </c>
      <c r="E131" s="277" t="s">
        <v>2004</v>
      </c>
      <c r="F131" s="278" t="s">
        <v>2000</v>
      </c>
      <c r="G131" s="279" t="s">
        <v>1996</v>
      </c>
      <c r="H131" s="280">
        <v>1</v>
      </c>
      <c r="I131" s="281"/>
      <c r="J131" s="282">
        <f>ROUND(I131*H131,2)</f>
        <v>0</v>
      </c>
      <c r="K131" s="278" t="s">
        <v>1</v>
      </c>
      <c r="L131" s="283"/>
      <c r="M131" s="284" t="s">
        <v>1</v>
      </c>
      <c r="N131" s="285" t="s">
        <v>39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174</v>
      </c>
      <c r="AT131" s="230" t="s">
        <v>183</v>
      </c>
      <c r="AU131" s="230" t="s">
        <v>84</v>
      </c>
      <c r="AY131" s="18" t="s">
        <v>148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82</v>
      </c>
      <c r="BK131" s="231">
        <f>ROUND(I131*H131,2)</f>
        <v>0</v>
      </c>
      <c r="BL131" s="18" t="s">
        <v>155</v>
      </c>
      <c r="BM131" s="230" t="s">
        <v>207</v>
      </c>
    </row>
    <row r="132" s="2" customFormat="1" ht="16.5" customHeight="1">
      <c r="A132" s="39"/>
      <c r="B132" s="40"/>
      <c r="C132" s="219" t="s">
        <v>214</v>
      </c>
      <c r="D132" s="219" t="s">
        <v>151</v>
      </c>
      <c r="E132" s="220" t="s">
        <v>2005</v>
      </c>
      <c r="F132" s="221" t="s">
        <v>1998</v>
      </c>
      <c r="G132" s="222" t="s">
        <v>1996</v>
      </c>
      <c r="H132" s="223">
        <v>1</v>
      </c>
      <c r="I132" s="224"/>
      <c r="J132" s="225">
        <f>ROUND(I132*H132,2)</f>
        <v>0</v>
      </c>
      <c r="K132" s="221" t="s">
        <v>1</v>
      </c>
      <c r="L132" s="45"/>
      <c r="M132" s="226" t="s">
        <v>1</v>
      </c>
      <c r="N132" s="227" t="s">
        <v>39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155</v>
      </c>
      <c r="AT132" s="230" t="s">
        <v>151</v>
      </c>
      <c r="AU132" s="230" t="s">
        <v>84</v>
      </c>
      <c r="AY132" s="18" t="s">
        <v>148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82</v>
      </c>
      <c r="BK132" s="231">
        <f>ROUND(I132*H132,2)</f>
        <v>0</v>
      </c>
      <c r="BL132" s="18" t="s">
        <v>155</v>
      </c>
      <c r="BM132" s="230" t="s">
        <v>218</v>
      </c>
    </row>
    <row r="133" s="2" customFormat="1" ht="37.8" customHeight="1">
      <c r="A133" s="39"/>
      <c r="B133" s="40"/>
      <c r="C133" s="276" t="s">
        <v>193</v>
      </c>
      <c r="D133" s="276" t="s">
        <v>183</v>
      </c>
      <c r="E133" s="277" t="s">
        <v>2006</v>
      </c>
      <c r="F133" s="278" t="s">
        <v>2000</v>
      </c>
      <c r="G133" s="279" t="s">
        <v>1996</v>
      </c>
      <c r="H133" s="280">
        <v>1</v>
      </c>
      <c r="I133" s="281"/>
      <c r="J133" s="282">
        <f>ROUND(I133*H133,2)</f>
        <v>0</v>
      </c>
      <c r="K133" s="278" t="s">
        <v>1</v>
      </c>
      <c r="L133" s="283"/>
      <c r="M133" s="284" t="s">
        <v>1</v>
      </c>
      <c r="N133" s="285" t="s">
        <v>39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174</v>
      </c>
      <c r="AT133" s="230" t="s">
        <v>183</v>
      </c>
      <c r="AU133" s="230" t="s">
        <v>84</v>
      </c>
      <c r="AY133" s="18" t="s">
        <v>148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82</v>
      </c>
      <c r="BK133" s="231">
        <f>ROUND(I133*H133,2)</f>
        <v>0</v>
      </c>
      <c r="BL133" s="18" t="s">
        <v>155</v>
      </c>
      <c r="BM133" s="230" t="s">
        <v>224</v>
      </c>
    </row>
    <row r="134" s="2" customFormat="1" ht="16.5" customHeight="1">
      <c r="A134" s="39"/>
      <c r="B134" s="40"/>
      <c r="C134" s="219" t="s">
        <v>221</v>
      </c>
      <c r="D134" s="219" t="s">
        <v>151</v>
      </c>
      <c r="E134" s="220" t="s">
        <v>2007</v>
      </c>
      <c r="F134" s="221" t="s">
        <v>1998</v>
      </c>
      <c r="G134" s="222" t="s">
        <v>1996</v>
      </c>
      <c r="H134" s="223">
        <v>1</v>
      </c>
      <c r="I134" s="224"/>
      <c r="J134" s="225">
        <f>ROUND(I134*H134,2)</f>
        <v>0</v>
      </c>
      <c r="K134" s="221" t="s">
        <v>1</v>
      </c>
      <c r="L134" s="45"/>
      <c r="M134" s="226" t="s">
        <v>1</v>
      </c>
      <c r="N134" s="227" t="s">
        <v>39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155</v>
      </c>
      <c r="AT134" s="230" t="s">
        <v>151</v>
      </c>
      <c r="AU134" s="230" t="s">
        <v>84</v>
      </c>
      <c r="AY134" s="18" t="s">
        <v>148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82</v>
      </c>
      <c r="BK134" s="231">
        <f>ROUND(I134*H134,2)</f>
        <v>0</v>
      </c>
      <c r="BL134" s="18" t="s">
        <v>155</v>
      </c>
      <c r="BM134" s="230" t="s">
        <v>230</v>
      </c>
    </row>
    <row r="135" s="2" customFormat="1" ht="37.8" customHeight="1">
      <c r="A135" s="39"/>
      <c r="B135" s="40"/>
      <c r="C135" s="276" t="s">
        <v>207</v>
      </c>
      <c r="D135" s="276" t="s">
        <v>183</v>
      </c>
      <c r="E135" s="277" t="s">
        <v>2008</v>
      </c>
      <c r="F135" s="278" t="s">
        <v>2000</v>
      </c>
      <c r="G135" s="279" t="s">
        <v>1996</v>
      </c>
      <c r="H135" s="280">
        <v>1</v>
      </c>
      <c r="I135" s="281"/>
      <c r="J135" s="282">
        <f>ROUND(I135*H135,2)</f>
        <v>0</v>
      </c>
      <c r="K135" s="278" t="s">
        <v>1</v>
      </c>
      <c r="L135" s="283"/>
      <c r="M135" s="284" t="s">
        <v>1</v>
      </c>
      <c r="N135" s="285" t="s">
        <v>39</v>
      </c>
      <c r="O135" s="92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0" t="s">
        <v>174</v>
      </c>
      <c r="AT135" s="230" t="s">
        <v>183</v>
      </c>
      <c r="AU135" s="230" t="s">
        <v>84</v>
      </c>
      <c r="AY135" s="18" t="s">
        <v>148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8" t="s">
        <v>82</v>
      </c>
      <c r="BK135" s="231">
        <f>ROUND(I135*H135,2)</f>
        <v>0</v>
      </c>
      <c r="BL135" s="18" t="s">
        <v>155</v>
      </c>
      <c r="BM135" s="230" t="s">
        <v>234</v>
      </c>
    </row>
    <row r="136" s="2" customFormat="1" ht="16.5" customHeight="1">
      <c r="A136" s="39"/>
      <c r="B136" s="40"/>
      <c r="C136" s="219" t="s">
        <v>8</v>
      </c>
      <c r="D136" s="219" t="s">
        <v>151</v>
      </c>
      <c r="E136" s="220" t="s">
        <v>2009</v>
      </c>
      <c r="F136" s="221" t="s">
        <v>1998</v>
      </c>
      <c r="G136" s="222" t="s">
        <v>1996</v>
      </c>
      <c r="H136" s="223">
        <v>1</v>
      </c>
      <c r="I136" s="224"/>
      <c r="J136" s="225">
        <f>ROUND(I136*H136,2)</f>
        <v>0</v>
      </c>
      <c r="K136" s="221" t="s">
        <v>1</v>
      </c>
      <c r="L136" s="45"/>
      <c r="M136" s="226" t="s">
        <v>1</v>
      </c>
      <c r="N136" s="227" t="s">
        <v>39</v>
      </c>
      <c r="O136" s="92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0" t="s">
        <v>155</v>
      </c>
      <c r="AT136" s="230" t="s">
        <v>151</v>
      </c>
      <c r="AU136" s="230" t="s">
        <v>84</v>
      </c>
      <c r="AY136" s="18" t="s">
        <v>148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8" t="s">
        <v>82</v>
      </c>
      <c r="BK136" s="231">
        <f>ROUND(I136*H136,2)</f>
        <v>0</v>
      </c>
      <c r="BL136" s="18" t="s">
        <v>155</v>
      </c>
      <c r="BM136" s="230" t="s">
        <v>240</v>
      </c>
    </row>
    <row r="137" s="2" customFormat="1" ht="37.8" customHeight="1">
      <c r="A137" s="39"/>
      <c r="B137" s="40"/>
      <c r="C137" s="276" t="s">
        <v>218</v>
      </c>
      <c r="D137" s="276" t="s">
        <v>183</v>
      </c>
      <c r="E137" s="277" t="s">
        <v>2010</v>
      </c>
      <c r="F137" s="278" t="s">
        <v>2000</v>
      </c>
      <c r="G137" s="279" t="s">
        <v>1996</v>
      </c>
      <c r="H137" s="280">
        <v>1</v>
      </c>
      <c r="I137" s="281"/>
      <c r="J137" s="282">
        <f>ROUND(I137*H137,2)</f>
        <v>0</v>
      </c>
      <c r="K137" s="278" t="s">
        <v>1</v>
      </c>
      <c r="L137" s="283"/>
      <c r="M137" s="284" t="s">
        <v>1</v>
      </c>
      <c r="N137" s="285" t="s">
        <v>39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174</v>
      </c>
      <c r="AT137" s="230" t="s">
        <v>183</v>
      </c>
      <c r="AU137" s="230" t="s">
        <v>84</v>
      </c>
      <c r="AY137" s="18" t="s">
        <v>148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82</v>
      </c>
      <c r="BK137" s="231">
        <f>ROUND(I137*H137,2)</f>
        <v>0</v>
      </c>
      <c r="BL137" s="18" t="s">
        <v>155</v>
      </c>
      <c r="BM137" s="230" t="s">
        <v>254</v>
      </c>
    </row>
    <row r="138" s="2" customFormat="1" ht="16.5" customHeight="1">
      <c r="A138" s="39"/>
      <c r="B138" s="40"/>
      <c r="C138" s="219" t="s">
        <v>251</v>
      </c>
      <c r="D138" s="219" t="s">
        <v>151</v>
      </c>
      <c r="E138" s="220" t="s">
        <v>2011</v>
      </c>
      <c r="F138" s="221" t="s">
        <v>1998</v>
      </c>
      <c r="G138" s="222" t="s">
        <v>1996</v>
      </c>
      <c r="H138" s="223">
        <v>1</v>
      </c>
      <c r="I138" s="224"/>
      <c r="J138" s="225">
        <f>ROUND(I138*H138,2)</f>
        <v>0</v>
      </c>
      <c r="K138" s="221" t="s">
        <v>1</v>
      </c>
      <c r="L138" s="45"/>
      <c r="M138" s="226" t="s">
        <v>1</v>
      </c>
      <c r="N138" s="227" t="s">
        <v>39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155</v>
      </c>
      <c r="AT138" s="230" t="s">
        <v>151</v>
      </c>
      <c r="AU138" s="230" t="s">
        <v>84</v>
      </c>
      <c r="AY138" s="18" t="s">
        <v>148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82</v>
      </c>
      <c r="BK138" s="231">
        <f>ROUND(I138*H138,2)</f>
        <v>0</v>
      </c>
      <c r="BL138" s="18" t="s">
        <v>155</v>
      </c>
      <c r="BM138" s="230" t="s">
        <v>264</v>
      </c>
    </row>
    <row r="139" s="2" customFormat="1" ht="24.15" customHeight="1">
      <c r="A139" s="39"/>
      <c r="B139" s="40"/>
      <c r="C139" s="276" t="s">
        <v>230</v>
      </c>
      <c r="D139" s="276" t="s">
        <v>183</v>
      </c>
      <c r="E139" s="277" t="s">
        <v>2012</v>
      </c>
      <c r="F139" s="278" t="s">
        <v>2013</v>
      </c>
      <c r="G139" s="279" t="s">
        <v>1996</v>
      </c>
      <c r="H139" s="280">
        <v>6</v>
      </c>
      <c r="I139" s="281"/>
      <c r="J139" s="282">
        <f>ROUND(I139*H139,2)</f>
        <v>0</v>
      </c>
      <c r="K139" s="278" t="s">
        <v>1</v>
      </c>
      <c r="L139" s="283"/>
      <c r="M139" s="284" t="s">
        <v>1</v>
      </c>
      <c r="N139" s="285" t="s">
        <v>39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174</v>
      </c>
      <c r="AT139" s="230" t="s">
        <v>183</v>
      </c>
      <c r="AU139" s="230" t="s">
        <v>84</v>
      </c>
      <c r="AY139" s="18" t="s">
        <v>148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82</v>
      </c>
      <c r="BK139" s="231">
        <f>ROUND(I139*H139,2)</f>
        <v>0</v>
      </c>
      <c r="BL139" s="18" t="s">
        <v>155</v>
      </c>
      <c r="BM139" s="230" t="s">
        <v>270</v>
      </c>
    </row>
    <row r="140" s="2" customFormat="1" ht="24.15" customHeight="1">
      <c r="A140" s="39"/>
      <c r="B140" s="40"/>
      <c r="C140" s="276" t="s">
        <v>7</v>
      </c>
      <c r="D140" s="276" t="s">
        <v>183</v>
      </c>
      <c r="E140" s="277" t="s">
        <v>2014</v>
      </c>
      <c r="F140" s="278" t="s">
        <v>2015</v>
      </c>
      <c r="G140" s="279" t="s">
        <v>1996</v>
      </c>
      <c r="H140" s="280">
        <v>13</v>
      </c>
      <c r="I140" s="281"/>
      <c r="J140" s="282">
        <f>ROUND(I140*H140,2)</f>
        <v>0</v>
      </c>
      <c r="K140" s="278" t="s">
        <v>1</v>
      </c>
      <c r="L140" s="283"/>
      <c r="M140" s="284" t="s">
        <v>1</v>
      </c>
      <c r="N140" s="285" t="s">
        <v>39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174</v>
      </c>
      <c r="AT140" s="230" t="s">
        <v>183</v>
      </c>
      <c r="AU140" s="230" t="s">
        <v>84</v>
      </c>
      <c r="AY140" s="18" t="s">
        <v>148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82</v>
      </c>
      <c r="BK140" s="231">
        <f>ROUND(I140*H140,2)</f>
        <v>0</v>
      </c>
      <c r="BL140" s="18" t="s">
        <v>155</v>
      </c>
      <c r="BM140" s="230" t="s">
        <v>280</v>
      </c>
    </row>
    <row r="141" s="2" customFormat="1" ht="24.15" customHeight="1">
      <c r="A141" s="39"/>
      <c r="B141" s="40"/>
      <c r="C141" s="276" t="s">
        <v>234</v>
      </c>
      <c r="D141" s="276" t="s">
        <v>183</v>
      </c>
      <c r="E141" s="277" t="s">
        <v>2016</v>
      </c>
      <c r="F141" s="278" t="s">
        <v>2017</v>
      </c>
      <c r="G141" s="279" t="s">
        <v>1996</v>
      </c>
      <c r="H141" s="280">
        <v>9</v>
      </c>
      <c r="I141" s="281"/>
      <c r="J141" s="282">
        <f>ROUND(I141*H141,2)</f>
        <v>0</v>
      </c>
      <c r="K141" s="278" t="s">
        <v>1</v>
      </c>
      <c r="L141" s="283"/>
      <c r="M141" s="284" t="s">
        <v>1</v>
      </c>
      <c r="N141" s="285" t="s">
        <v>39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174</v>
      </c>
      <c r="AT141" s="230" t="s">
        <v>183</v>
      </c>
      <c r="AU141" s="230" t="s">
        <v>84</v>
      </c>
      <c r="AY141" s="18" t="s">
        <v>148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82</v>
      </c>
      <c r="BK141" s="231">
        <f>ROUND(I141*H141,2)</f>
        <v>0</v>
      </c>
      <c r="BL141" s="18" t="s">
        <v>155</v>
      </c>
      <c r="BM141" s="230" t="s">
        <v>289</v>
      </c>
    </row>
    <row r="142" s="2" customFormat="1" ht="16.5" customHeight="1">
      <c r="A142" s="39"/>
      <c r="B142" s="40"/>
      <c r="C142" s="276" t="s">
        <v>301</v>
      </c>
      <c r="D142" s="276" t="s">
        <v>183</v>
      </c>
      <c r="E142" s="277" t="s">
        <v>2018</v>
      </c>
      <c r="F142" s="278" t="s">
        <v>2019</v>
      </c>
      <c r="G142" s="279" t="s">
        <v>1996</v>
      </c>
      <c r="H142" s="280">
        <v>6</v>
      </c>
      <c r="I142" s="281"/>
      <c r="J142" s="282">
        <f>ROUND(I142*H142,2)</f>
        <v>0</v>
      </c>
      <c r="K142" s="278" t="s">
        <v>1</v>
      </c>
      <c r="L142" s="283"/>
      <c r="M142" s="284" t="s">
        <v>1</v>
      </c>
      <c r="N142" s="285" t="s">
        <v>39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174</v>
      </c>
      <c r="AT142" s="230" t="s">
        <v>183</v>
      </c>
      <c r="AU142" s="230" t="s">
        <v>84</v>
      </c>
      <c r="AY142" s="18" t="s">
        <v>148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82</v>
      </c>
      <c r="BK142" s="231">
        <f>ROUND(I142*H142,2)</f>
        <v>0</v>
      </c>
      <c r="BL142" s="18" t="s">
        <v>155</v>
      </c>
      <c r="BM142" s="230" t="s">
        <v>296</v>
      </c>
    </row>
    <row r="143" s="2" customFormat="1" ht="16.5" customHeight="1">
      <c r="A143" s="39"/>
      <c r="B143" s="40"/>
      <c r="C143" s="276" t="s">
        <v>240</v>
      </c>
      <c r="D143" s="276" t="s">
        <v>183</v>
      </c>
      <c r="E143" s="277" t="s">
        <v>2020</v>
      </c>
      <c r="F143" s="278" t="s">
        <v>2021</v>
      </c>
      <c r="G143" s="279" t="s">
        <v>1996</v>
      </c>
      <c r="H143" s="280">
        <v>13</v>
      </c>
      <c r="I143" s="281"/>
      <c r="J143" s="282">
        <f>ROUND(I143*H143,2)</f>
        <v>0</v>
      </c>
      <c r="K143" s="278" t="s">
        <v>1</v>
      </c>
      <c r="L143" s="283"/>
      <c r="M143" s="284" t="s">
        <v>1</v>
      </c>
      <c r="N143" s="285" t="s">
        <v>39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174</v>
      </c>
      <c r="AT143" s="230" t="s">
        <v>183</v>
      </c>
      <c r="AU143" s="230" t="s">
        <v>84</v>
      </c>
      <c r="AY143" s="18" t="s">
        <v>148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82</v>
      </c>
      <c r="BK143" s="231">
        <f>ROUND(I143*H143,2)</f>
        <v>0</v>
      </c>
      <c r="BL143" s="18" t="s">
        <v>155</v>
      </c>
      <c r="BM143" s="230" t="s">
        <v>304</v>
      </c>
    </row>
    <row r="144" s="2" customFormat="1" ht="16.5" customHeight="1">
      <c r="A144" s="39"/>
      <c r="B144" s="40"/>
      <c r="C144" s="276" t="s">
        <v>321</v>
      </c>
      <c r="D144" s="276" t="s">
        <v>183</v>
      </c>
      <c r="E144" s="277" t="s">
        <v>2022</v>
      </c>
      <c r="F144" s="278" t="s">
        <v>2023</v>
      </c>
      <c r="G144" s="279" t="s">
        <v>1996</v>
      </c>
      <c r="H144" s="280">
        <v>10</v>
      </c>
      <c r="I144" s="281"/>
      <c r="J144" s="282">
        <f>ROUND(I144*H144,2)</f>
        <v>0</v>
      </c>
      <c r="K144" s="278" t="s">
        <v>1</v>
      </c>
      <c r="L144" s="283"/>
      <c r="M144" s="284" t="s">
        <v>1</v>
      </c>
      <c r="N144" s="285" t="s">
        <v>39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174</v>
      </c>
      <c r="AT144" s="230" t="s">
        <v>183</v>
      </c>
      <c r="AU144" s="230" t="s">
        <v>84</v>
      </c>
      <c r="AY144" s="18" t="s">
        <v>148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82</v>
      </c>
      <c r="BK144" s="231">
        <f>ROUND(I144*H144,2)</f>
        <v>0</v>
      </c>
      <c r="BL144" s="18" t="s">
        <v>155</v>
      </c>
      <c r="BM144" s="230" t="s">
        <v>314</v>
      </c>
    </row>
    <row r="145" s="2" customFormat="1" ht="16.5" customHeight="1">
      <c r="A145" s="39"/>
      <c r="B145" s="40"/>
      <c r="C145" s="276" t="s">
        <v>254</v>
      </c>
      <c r="D145" s="276" t="s">
        <v>183</v>
      </c>
      <c r="E145" s="277" t="s">
        <v>2024</v>
      </c>
      <c r="F145" s="278" t="s">
        <v>2025</v>
      </c>
      <c r="G145" s="279" t="s">
        <v>2026</v>
      </c>
      <c r="H145" s="280">
        <v>6</v>
      </c>
      <c r="I145" s="281"/>
      <c r="J145" s="282">
        <f>ROUND(I145*H145,2)</f>
        <v>0</v>
      </c>
      <c r="K145" s="278" t="s">
        <v>1</v>
      </c>
      <c r="L145" s="283"/>
      <c r="M145" s="284" t="s">
        <v>1</v>
      </c>
      <c r="N145" s="285" t="s">
        <v>39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174</v>
      </c>
      <c r="AT145" s="230" t="s">
        <v>183</v>
      </c>
      <c r="AU145" s="230" t="s">
        <v>84</v>
      </c>
      <c r="AY145" s="18" t="s">
        <v>148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82</v>
      </c>
      <c r="BK145" s="231">
        <f>ROUND(I145*H145,2)</f>
        <v>0</v>
      </c>
      <c r="BL145" s="18" t="s">
        <v>155</v>
      </c>
      <c r="BM145" s="230" t="s">
        <v>324</v>
      </c>
    </row>
    <row r="146" s="2" customFormat="1" ht="16.5" customHeight="1">
      <c r="A146" s="39"/>
      <c r="B146" s="40"/>
      <c r="C146" s="276" t="s">
        <v>328</v>
      </c>
      <c r="D146" s="276" t="s">
        <v>183</v>
      </c>
      <c r="E146" s="277" t="s">
        <v>2027</v>
      </c>
      <c r="F146" s="278" t="s">
        <v>2028</v>
      </c>
      <c r="G146" s="279" t="s">
        <v>2026</v>
      </c>
      <c r="H146" s="280">
        <v>13</v>
      </c>
      <c r="I146" s="281"/>
      <c r="J146" s="282">
        <f>ROUND(I146*H146,2)</f>
        <v>0</v>
      </c>
      <c r="K146" s="278" t="s">
        <v>1</v>
      </c>
      <c r="L146" s="283"/>
      <c r="M146" s="284" t="s">
        <v>1</v>
      </c>
      <c r="N146" s="285" t="s">
        <v>39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174</v>
      </c>
      <c r="AT146" s="230" t="s">
        <v>183</v>
      </c>
      <c r="AU146" s="230" t="s">
        <v>84</v>
      </c>
      <c r="AY146" s="18" t="s">
        <v>148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82</v>
      </c>
      <c r="BK146" s="231">
        <f>ROUND(I146*H146,2)</f>
        <v>0</v>
      </c>
      <c r="BL146" s="18" t="s">
        <v>155</v>
      </c>
      <c r="BM146" s="230" t="s">
        <v>327</v>
      </c>
    </row>
    <row r="147" s="2" customFormat="1" ht="16.5" customHeight="1">
      <c r="A147" s="39"/>
      <c r="B147" s="40"/>
      <c r="C147" s="276" t="s">
        <v>264</v>
      </c>
      <c r="D147" s="276" t="s">
        <v>183</v>
      </c>
      <c r="E147" s="277" t="s">
        <v>2029</v>
      </c>
      <c r="F147" s="278" t="s">
        <v>2030</v>
      </c>
      <c r="G147" s="279" t="s">
        <v>2026</v>
      </c>
      <c r="H147" s="280">
        <v>10</v>
      </c>
      <c r="I147" s="281"/>
      <c r="J147" s="282">
        <f>ROUND(I147*H147,2)</f>
        <v>0</v>
      </c>
      <c r="K147" s="278" t="s">
        <v>1</v>
      </c>
      <c r="L147" s="283"/>
      <c r="M147" s="284" t="s">
        <v>1</v>
      </c>
      <c r="N147" s="285" t="s">
        <v>39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174</v>
      </c>
      <c r="AT147" s="230" t="s">
        <v>183</v>
      </c>
      <c r="AU147" s="230" t="s">
        <v>84</v>
      </c>
      <c r="AY147" s="18" t="s">
        <v>148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82</v>
      </c>
      <c r="BK147" s="231">
        <f>ROUND(I147*H147,2)</f>
        <v>0</v>
      </c>
      <c r="BL147" s="18" t="s">
        <v>155</v>
      </c>
      <c r="BM147" s="230" t="s">
        <v>331</v>
      </c>
    </row>
    <row r="148" s="2" customFormat="1" ht="16.5" customHeight="1">
      <c r="A148" s="39"/>
      <c r="B148" s="40"/>
      <c r="C148" s="219" t="s">
        <v>346</v>
      </c>
      <c r="D148" s="219" t="s">
        <v>151</v>
      </c>
      <c r="E148" s="220" t="s">
        <v>2031</v>
      </c>
      <c r="F148" s="221" t="s">
        <v>1998</v>
      </c>
      <c r="G148" s="222" t="s">
        <v>1996</v>
      </c>
      <c r="H148" s="223">
        <v>1</v>
      </c>
      <c r="I148" s="224"/>
      <c r="J148" s="225">
        <f>ROUND(I148*H148,2)</f>
        <v>0</v>
      </c>
      <c r="K148" s="221" t="s">
        <v>1</v>
      </c>
      <c r="L148" s="45"/>
      <c r="M148" s="226" t="s">
        <v>1</v>
      </c>
      <c r="N148" s="227" t="s">
        <v>39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155</v>
      </c>
      <c r="AT148" s="230" t="s">
        <v>151</v>
      </c>
      <c r="AU148" s="230" t="s">
        <v>84</v>
      </c>
      <c r="AY148" s="18" t="s">
        <v>148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82</v>
      </c>
      <c r="BK148" s="231">
        <f>ROUND(I148*H148,2)</f>
        <v>0</v>
      </c>
      <c r="BL148" s="18" t="s">
        <v>155</v>
      </c>
      <c r="BM148" s="230" t="s">
        <v>334</v>
      </c>
    </row>
    <row r="149" s="2" customFormat="1" ht="16.5" customHeight="1">
      <c r="A149" s="39"/>
      <c r="B149" s="40"/>
      <c r="C149" s="276" t="s">
        <v>270</v>
      </c>
      <c r="D149" s="276" t="s">
        <v>183</v>
      </c>
      <c r="E149" s="277" t="s">
        <v>2032</v>
      </c>
      <c r="F149" s="278" t="s">
        <v>2033</v>
      </c>
      <c r="G149" s="279" t="s">
        <v>1996</v>
      </c>
      <c r="H149" s="280">
        <v>6</v>
      </c>
      <c r="I149" s="281"/>
      <c r="J149" s="282">
        <f>ROUND(I149*H149,2)</f>
        <v>0</v>
      </c>
      <c r="K149" s="278" t="s">
        <v>1</v>
      </c>
      <c r="L149" s="283"/>
      <c r="M149" s="284" t="s">
        <v>1</v>
      </c>
      <c r="N149" s="285" t="s">
        <v>39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174</v>
      </c>
      <c r="AT149" s="230" t="s">
        <v>183</v>
      </c>
      <c r="AU149" s="230" t="s">
        <v>84</v>
      </c>
      <c r="AY149" s="18" t="s">
        <v>148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82</v>
      </c>
      <c r="BK149" s="231">
        <f>ROUND(I149*H149,2)</f>
        <v>0</v>
      </c>
      <c r="BL149" s="18" t="s">
        <v>155</v>
      </c>
      <c r="BM149" s="230" t="s">
        <v>351</v>
      </c>
    </row>
    <row r="150" s="2" customFormat="1" ht="16.5" customHeight="1">
      <c r="A150" s="39"/>
      <c r="B150" s="40"/>
      <c r="C150" s="276" t="s">
        <v>352</v>
      </c>
      <c r="D150" s="276" t="s">
        <v>183</v>
      </c>
      <c r="E150" s="277" t="s">
        <v>2034</v>
      </c>
      <c r="F150" s="278" t="s">
        <v>2035</v>
      </c>
      <c r="G150" s="279" t="s">
        <v>1996</v>
      </c>
      <c r="H150" s="280">
        <v>1</v>
      </c>
      <c r="I150" s="281"/>
      <c r="J150" s="282">
        <f>ROUND(I150*H150,2)</f>
        <v>0</v>
      </c>
      <c r="K150" s="278" t="s">
        <v>1</v>
      </c>
      <c r="L150" s="283"/>
      <c r="M150" s="284" t="s">
        <v>1</v>
      </c>
      <c r="N150" s="285" t="s">
        <v>39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174</v>
      </c>
      <c r="AT150" s="230" t="s">
        <v>183</v>
      </c>
      <c r="AU150" s="230" t="s">
        <v>84</v>
      </c>
      <c r="AY150" s="18" t="s">
        <v>148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82</v>
      </c>
      <c r="BK150" s="231">
        <f>ROUND(I150*H150,2)</f>
        <v>0</v>
      </c>
      <c r="BL150" s="18" t="s">
        <v>155</v>
      </c>
      <c r="BM150" s="230" t="s">
        <v>356</v>
      </c>
    </row>
    <row r="151" s="2" customFormat="1" ht="16.5" customHeight="1">
      <c r="A151" s="39"/>
      <c r="B151" s="40"/>
      <c r="C151" s="219" t="s">
        <v>280</v>
      </c>
      <c r="D151" s="219" t="s">
        <v>151</v>
      </c>
      <c r="E151" s="220" t="s">
        <v>2036</v>
      </c>
      <c r="F151" s="221" t="s">
        <v>1998</v>
      </c>
      <c r="G151" s="222" t="s">
        <v>1996</v>
      </c>
      <c r="H151" s="223">
        <v>1</v>
      </c>
      <c r="I151" s="224"/>
      <c r="J151" s="225">
        <f>ROUND(I151*H151,2)</f>
        <v>0</v>
      </c>
      <c r="K151" s="221" t="s">
        <v>1</v>
      </c>
      <c r="L151" s="45"/>
      <c r="M151" s="226" t="s">
        <v>1</v>
      </c>
      <c r="N151" s="227" t="s">
        <v>39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155</v>
      </c>
      <c r="AT151" s="230" t="s">
        <v>151</v>
      </c>
      <c r="AU151" s="230" t="s">
        <v>84</v>
      </c>
      <c r="AY151" s="18" t="s">
        <v>148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82</v>
      </c>
      <c r="BK151" s="231">
        <f>ROUND(I151*H151,2)</f>
        <v>0</v>
      </c>
      <c r="BL151" s="18" t="s">
        <v>155</v>
      </c>
      <c r="BM151" s="230" t="s">
        <v>368</v>
      </c>
    </row>
    <row r="152" s="2" customFormat="1" ht="16.5" customHeight="1">
      <c r="A152" s="39"/>
      <c r="B152" s="40"/>
      <c r="C152" s="276" t="s">
        <v>289</v>
      </c>
      <c r="D152" s="276" t="s">
        <v>183</v>
      </c>
      <c r="E152" s="277" t="s">
        <v>2037</v>
      </c>
      <c r="F152" s="278" t="s">
        <v>2038</v>
      </c>
      <c r="G152" s="279" t="s">
        <v>1996</v>
      </c>
      <c r="H152" s="280">
        <v>1</v>
      </c>
      <c r="I152" s="281"/>
      <c r="J152" s="282">
        <f>ROUND(I152*H152,2)</f>
        <v>0</v>
      </c>
      <c r="K152" s="278" t="s">
        <v>1</v>
      </c>
      <c r="L152" s="283"/>
      <c r="M152" s="284" t="s">
        <v>1</v>
      </c>
      <c r="N152" s="285" t="s">
        <v>39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174</v>
      </c>
      <c r="AT152" s="230" t="s">
        <v>183</v>
      </c>
      <c r="AU152" s="230" t="s">
        <v>84</v>
      </c>
      <c r="AY152" s="18" t="s">
        <v>148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82</v>
      </c>
      <c r="BK152" s="231">
        <f>ROUND(I152*H152,2)</f>
        <v>0</v>
      </c>
      <c r="BL152" s="18" t="s">
        <v>155</v>
      </c>
      <c r="BM152" s="230" t="s">
        <v>374</v>
      </c>
    </row>
    <row r="153" s="2" customFormat="1" ht="24.15" customHeight="1">
      <c r="A153" s="39"/>
      <c r="B153" s="40"/>
      <c r="C153" s="276" t="s">
        <v>362</v>
      </c>
      <c r="D153" s="276" t="s">
        <v>183</v>
      </c>
      <c r="E153" s="277" t="s">
        <v>2039</v>
      </c>
      <c r="F153" s="278" t="s">
        <v>2040</v>
      </c>
      <c r="G153" s="279" t="s">
        <v>1996</v>
      </c>
      <c r="H153" s="280">
        <v>1</v>
      </c>
      <c r="I153" s="281"/>
      <c r="J153" s="282">
        <f>ROUND(I153*H153,2)</f>
        <v>0</v>
      </c>
      <c r="K153" s="278" t="s">
        <v>1</v>
      </c>
      <c r="L153" s="283"/>
      <c r="M153" s="284" t="s">
        <v>1</v>
      </c>
      <c r="N153" s="285" t="s">
        <v>39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174</v>
      </c>
      <c r="AT153" s="230" t="s">
        <v>183</v>
      </c>
      <c r="AU153" s="230" t="s">
        <v>84</v>
      </c>
      <c r="AY153" s="18" t="s">
        <v>148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82</v>
      </c>
      <c r="BK153" s="231">
        <f>ROUND(I153*H153,2)</f>
        <v>0</v>
      </c>
      <c r="BL153" s="18" t="s">
        <v>155</v>
      </c>
      <c r="BM153" s="230" t="s">
        <v>380</v>
      </c>
    </row>
    <row r="154" s="2" customFormat="1" ht="16.5" customHeight="1">
      <c r="A154" s="39"/>
      <c r="B154" s="40"/>
      <c r="C154" s="219" t="s">
        <v>296</v>
      </c>
      <c r="D154" s="219" t="s">
        <v>151</v>
      </c>
      <c r="E154" s="220" t="s">
        <v>2041</v>
      </c>
      <c r="F154" s="221" t="s">
        <v>1998</v>
      </c>
      <c r="G154" s="222" t="s">
        <v>1996</v>
      </c>
      <c r="H154" s="223">
        <v>1</v>
      </c>
      <c r="I154" s="224"/>
      <c r="J154" s="225">
        <f>ROUND(I154*H154,2)</f>
        <v>0</v>
      </c>
      <c r="K154" s="221" t="s">
        <v>1</v>
      </c>
      <c r="L154" s="45"/>
      <c r="M154" s="226" t="s">
        <v>1</v>
      </c>
      <c r="N154" s="227" t="s">
        <v>39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155</v>
      </c>
      <c r="AT154" s="230" t="s">
        <v>151</v>
      </c>
      <c r="AU154" s="230" t="s">
        <v>84</v>
      </c>
      <c r="AY154" s="18" t="s">
        <v>148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82</v>
      </c>
      <c r="BK154" s="231">
        <f>ROUND(I154*H154,2)</f>
        <v>0</v>
      </c>
      <c r="BL154" s="18" t="s">
        <v>155</v>
      </c>
      <c r="BM154" s="230" t="s">
        <v>385</v>
      </c>
    </row>
    <row r="155" s="12" customFormat="1" ht="22.8" customHeight="1">
      <c r="A155" s="12"/>
      <c r="B155" s="203"/>
      <c r="C155" s="204"/>
      <c r="D155" s="205" t="s">
        <v>73</v>
      </c>
      <c r="E155" s="217" t="s">
        <v>2042</v>
      </c>
      <c r="F155" s="217" t="s">
        <v>2043</v>
      </c>
      <c r="G155" s="204"/>
      <c r="H155" s="204"/>
      <c r="I155" s="207"/>
      <c r="J155" s="218">
        <f>BK155</f>
        <v>0</v>
      </c>
      <c r="K155" s="204"/>
      <c r="L155" s="209"/>
      <c r="M155" s="210"/>
      <c r="N155" s="211"/>
      <c r="O155" s="211"/>
      <c r="P155" s="212">
        <f>SUM(P156:P161)</f>
        <v>0</v>
      </c>
      <c r="Q155" s="211"/>
      <c r="R155" s="212">
        <f>SUM(R156:R161)</f>
        <v>0</v>
      </c>
      <c r="S155" s="211"/>
      <c r="T155" s="213">
        <f>SUM(T156:T161)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4" t="s">
        <v>82</v>
      </c>
      <c r="AT155" s="215" t="s">
        <v>73</v>
      </c>
      <c r="AU155" s="215" t="s">
        <v>82</v>
      </c>
      <c r="AY155" s="214" t="s">
        <v>148</v>
      </c>
      <c r="BK155" s="216">
        <f>SUM(BK156:BK161)</f>
        <v>0</v>
      </c>
    </row>
    <row r="156" s="2" customFormat="1" ht="16.5" customHeight="1">
      <c r="A156" s="39"/>
      <c r="B156" s="40"/>
      <c r="C156" s="276" t="s">
        <v>371</v>
      </c>
      <c r="D156" s="276" t="s">
        <v>183</v>
      </c>
      <c r="E156" s="277" t="s">
        <v>2044</v>
      </c>
      <c r="F156" s="278" t="s">
        <v>2045</v>
      </c>
      <c r="G156" s="279" t="s">
        <v>2026</v>
      </c>
      <c r="H156" s="280">
        <v>14</v>
      </c>
      <c r="I156" s="281"/>
      <c r="J156" s="282">
        <f>ROUND(I156*H156,2)</f>
        <v>0</v>
      </c>
      <c r="K156" s="278" t="s">
        <v>1</v>
      </c>
      <c r="L156" s="283"/>
      <c r="M156" s="284" t="s">
        <v>1</v>
      </c>
      <c r="N156" s="285" t="s">
        <v>39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174</v>
      </c>
      <c r="AT156" s="230" t="s">
        <v>183</v>
      </c>
      <c r="AU156" s="230" t="s">
        <v>84</v>
      </c>
      <c r="AY156" s="18" t="s">
        <v>148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82</v>
      </c>
      <c r="BK156" s="231">
        <f>ROUND(I156*H156,2)</f>
        <v>0</v>
      </c>
      <c r="BL156" s="18" t="s">
        <v>155</v>
      </c>
      <c r="BM156" s="230" t="s">
        <v>394</v>
      </c>
    </row>
    <row r="157" s="2" customFormat="1" ht="16.5" customHeight="1">
      <c r="A157" s="39"/>
      <c r="B157" s="40"/>
      <c r="C157" s="219" t="s">
        <v>304</v>
      </c>
      <c r="D157" s="219" t="s">
        <v>151</v>
      </c>
      <c r="E157" s="220" t="s">
        <v>2046</v>
      </c>
      <c r="F157" s="221" t="s">
        <v>2047</v>
      </c>
      <c r="G157" s="222" t="s">
        <v>2026</v>
      </c>
      <c r="H157" s="223">
        <v>14</v>
      </c>
      <c r="I157" s="224"/>
      <c r="J157" s="225">
        <f>ROUND(I157*H157,2)</f>
        <v>0</v>
      </c>
      <c r="K157" s="221" t="s">
        <v>1</v>
      </c>
      <c r="L157" s="45"/>
      <c r="M157" s="226" t="s">
        <v>1</v>
      </c>
      <c r="N157" s="227" t="s">
        <v>39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155</v>
      </c>
      <c r="AT157" s="230" t="s">
        <v>151</v>
      </c>
      <c r="AU157" s="230" t="s">
        <v>84</v>
      </c>
      <c r="AY157" s="18" t="s">
        <v>148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82</v>
      </c>
      <c r="BK157" s="231">
        <f>ROUND(I157*H157,2)</f>
        <v>0</v>
      </c>
      <c r="BL157" s="18" t="s">
        <v>155</v>
      </c>
      <c r="BM157" s="230" t="s">
        <v>411</v>
      </c>
    </row>
    <row r="158" s="2" customFormat="1" ht="16.5" customHeight="1">
      <c r="A158" s="39"/>
      <c r="B158" s="40"/>
      <c r="C158" s="276" t="s">
        <v>377</v>
      </c>
      <c r="D158" s="276" t="s">
        <v>183</v>
      </c>
      <c r="E158" s="277" t="s">
        <v>2048</v>
      </c>
      <c r="F158" s="278" t="s">
        <v>2049</v>
      </c>
      <c r="G158" s="279" t="s">
        <v>2026</v>
      </c>
      <c r="H158" s="280">
        <v>53.5</v>
      </c>
      <c r="I158" s="281"/>
      <c r="J158" s="282">
        <f>ROUND(I158*H158,2)</f>
        <v>0</v>
      </c>
      <c r="K158" s="278" t="s">
        <v>1</v>
      </c>
      <c r="L158" s="283"/>
      <c r="M158" s="284" t="s">
        <v>1</v>
      </c>
      <c r="N158" s="285" t="s">
        <v>39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174</v>
      </c>
      <c r="AT158" s="230" t="s">
        <v>183</v>
      </c>
      <c r="AU158" s="230" t="s">
        <v>84</v>
      </c>
      <c r="AY158" s="18" t="s">
        <v>148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82</v>
      </c>
      <c r="BK158" s="231">
        <f>ROUND(I158*H158,2)</f>
        <v>0</v>
      </c>
      <c r="BL158" s="18" t="s">
        <v>155</v>
      </c>
      <c r="BM158" s="230" t="s">
        <v>417</v>
      </c>
    </row>
    <row r="159" s="2" customFormat="1" ht="16.5" customHeight="1">
      <c r="A159" s="39"/>
      <c r="B159" s="40"/>
      <c r="C159" s="219" t="s">
        <v>314</v>
      </c>
      <c r="D159" s="219" t="s">
        <v>151</v>
      </c>
      <c r="E159" s="220" t="s">
        <v>2050</v>
      </c>
      <c r="F159" s="221" t="s">
        <v>2047</v>
      </c>
      <c r="G159" s="222" t="s">
        <v>2026</v>
      </c>
      <c r="H159" s="223">
        <v>53.5</v>
      </c>
      <c r="I159" s="224"/>
      <c r="J159" s="225">
        <f>ROUND(I159*H159,2)</f>
        <v>0</v>
      </c>
      <c r="K159" s="221" t="s">
        <v>1</v>
      </c>
      <c r="L159" s="45"/>
      <c r="M159" s="226" t="s">
        <v>1</v>
      </c>
      <c r="N159" s="227" t="s">
        <v>39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155</v>
      </c>
      <c r="AT159" s="230" t="s">
        <v>151</v>
      </c>
      <c r="AU159" s="230" t="s">
        <v>84</v>
      </c>
      <c r="AY159" s="18" t="s">
        <v>148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82</v>
      </c>
      <c r="BK159" s="231">
        <f>ROUND(I159*H159,2)</f>
        <v>0</v>
      </c>
      <c r="BL159" s="18" t="s">
        <v>155</v>
      </c>
      <c r="BM159" s="230" t="s">
        <v>424</v>
      </c>
    </row>
    <row r="160" s="2" customFormat="1" ht="16.5" customHeight="1">
      <c r="A160" s="39"/>
      <c r="B160" s="40"/>
      <c r="C160" s="276" t="s">
        <v>391</v>
      </c>
      <c r="D160" s="276" t="s">
        <v>183</v>
      </c>
      <c r="E160" s="277" t="s">
        <v>2051</v>
      </c>
      <c r="F160" s="278" t="s">
        <v>2052</v>
      </c>
      <c r="G160" s="279" t="s">
        <v>2026</v>
      </c>
      <c r="H160" s="280">
        <v>52</v>
      </c>
      <c r="I160" s="281"/>
      <c r="J160" s="282">
        <f>ROUND(I160*H160,2)</f>
        <v>0</v>
      </c>
      <c r="K160" s="278" t="s">
        <v>1</v>
      </c>
      <c r="L160" s="283"/>
      <c r="M160" s="284" t="s">
        <v>1</v>
      </c>
      <c r="N160" s="285" t="s">
        <v>39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174</v>
      </c>
      <c r="AT160" s="230" t="s">
        <v>183</v>
      </c>
      <c r="AU160" s="230" t="s">
        <v>84</v>
      </c>
      <c r="AY160" s="18" t="s">
        <v>148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82</v>
      </c>
      <c r="BK160" s="231">
        <f>ROUND(I160*H160,2)</f>
        <v>0</v>
      </c>
      <c r="BL160" s="18" t="s">
        <v>155</v>
      </c>
      <c r="BM160" s="230" t="s">
        <v>428</v>
      </c>
    </row>
    <row r="161" s="2" customFormat="1" ht="16.5" customHeight="1">
      <c r="A161" s="39"/>
      <c r="B161" s="40"/>
      <c r="C161" s="219" t="s">
        <v>324</v>
      </c>
      <c r="D161" s="219" t="s">
        <v>151</v>
      </c>
      <c r="E161" s="220" t="s">
        <v>2053</v>
      </c>
      <c r="F161" s="221" t="s">
        <v>2047</v>
      </c>
      <c r="G161" s="222" t="s">
        <v>2026</v>
      </c>
      <c r="H161" s="223">
        <v>52</v>
      </c>
      <c r="I161" s="224"/>
      <c r="J161" s="225">
        <f>ROUND(I161*H161,2)</f>
        <v>0</v>
      </c>
      <c r="K161" s="221" t="s">
        <v>1</v>
      </c>
      <c r="L161" s="45"/>
      <c r="M161" s="226" t="s">
        <v>1</v>
      </c>
      <c r="N161" s="227" t="s">
        <v>39</v>
      </c>
      <c r="O161" s="92"/>
      <c r="P161" s="228">
        <f>O161*H161</f>
        <v>0</v>
      </c>
      <c r="Q161" s="228">
        <v>0</v>
      </c>
      <c r="R161" s="228">
        <f>Q161*H161</f>
        <v>0</v>
      </c>
      <c r="S161" s="228">
        <v>0</v>
      </c>
      <c r="T161" s="229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0" t="s">
        <v>155</v>
      </c>
      <c r="AT161" s="230" t="s">
        <v>151</v>
      </c>
      <c r="AU161" s="230" t="s">
        <v>84</v>
      </c>
      <c r="AY161" s="18" t="s">
        <v>148</v>
      </c>
      <c r="BE161" s="231">
        <f>IF(N161="základní",J161,0)</f>
        <v>0</v>
      </c>
      <c r="BF161" s="231">
        <f>IF(N161="snížená",J161,0)</f>
        <v>0</v>
      </c>
      <c r="BG161" s="231">
        <f>IF(N161="zákl. přenesená",J161,0)</f>
        <v>0</v>
      </c>
      <c r="BH161" s="231">
        <f>IF(N161="sníž. přenesená",J161,0)</f>
        <v>0</v>
      </c>
      <c r="BI161" s="231">
        <f>IF(N161="nulová",J161,0)</f>
        <v>0</v>
      </c>
      <c r="BJ161" s="18" t="s">
        <v>82</v>
      </c>
      <c r="BK161" s="231">
        <f>ROUND(I161*H161,2)</f>
        <v>0</v>
      </c>
      <c r="BL161" s="18" t="s">
        <v>155</v>
      </c>
      <c r="BM161" s="230" t="s">
        <v>436</v>
      </c>
    </row>
    <row r="162" s="12" customFormat="1" ht="22.8" customHeight="1">
      <c r="A162" s="12"/>
      <c r="B162" s="203"/>
      <c r="C162" s="204"/>
      <c r="D162" s="205" t="s">
        <v>73</v>
      </c>
      <c r="E162" s="217" t="s">
        <v>2054</v>
      </c>
      <c r="F162" s="217" t="s">
        <v>2055</v>
      </c>
      <c r="G162" s="204"/>
      <c r="H162" s="204"/>
      <c r="I162" s="207"/>
      <c r="J162" s="218">
        <f>BK162</f>
        <v>0</v>
      </c>
      <c r="K162" s="204"/>
      <c r="L162" s="209"/>
      <c r="M162" s="210"/>
      <c r="N162" s="211"/>
      <c r="O162" s="211"/>
      <c r="P162" s="212">
        <f>SUM(P163:P164)</f>
        <v>0</v>
      </c>
      <c r="Q162" s="211"/>
      <c r="R162" s="212">
        <f>SUM(R163:R164)</f>
        <v>0</v>
      </c>
      <c r="S162" s="211"/>
      <c r="T162" s="213">
        <f>SUM(T163:T164)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4" t="s">
        <v>82</v>
      </c>
      <c r="AT162" s="215" t="s">
        <v>73</v>
      </c>
      <c r="AU162" s="215" t="s">
        <v>82</v>
      </c>
      <c r="AY162" s="214" t="s">
        <v>148</v>
      </c>
      <c r="BK162" s="216">
        <f>SUM(BK163:BK164)</f>
        <v>0</v>
      </c>
    </row>
    <row r="163" s="2" customFormat="1" ht="24.15" customHeight="1">
      <c r="A163" s="39"/>
      <c r="B163" s="40"/>
      <c r="C163" s="219" t="s">
        <v>408</v>
      </c>
      <c r="D163" s="219" t="s">
        <v>151</v>
      </c>
      <c r="E163" s="220" t="s">
        <v>2056</v>
      </c>
      <c r="F163" s="221" t="s">
        <v>2057</v>
      </c>
      <c r="G163" s="222" t="s">
        <v>154</v>
      </c>
      <c r="H163" s="223">
        <v>6</v>
      </c>
      <c r="I163" s="224"/>
      <c r="J163" s="225">
        <f>ROUND(I163*H163,2)</f>
        <v>0</v>
      </c>
      <c r="K163" s="221" t="s">
        <v>1</v>
      </c>
      <c r="L163" s="45"/>
      <c r="M163" s="226" t="s">
        <v>1</v>
      </c>
      <c r="N163" s="227" t="s">
        <v>39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155</v>
      </c>
      <c r="AT163" s="230" t="s">
        <v>151</v>
      </c>
      <c r="AU163" s="230" t="s">
        <v>84</v>
      </c>
      <c r="AY163" s="18" t="s">
        <v>148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82</v>
      </c>
      <c r="BK163" s="231">
        <f>ROUND(I163*H163,2)</f>
        <v>0</v>
      </c>
      <c r="BL163" s="18" t="s">
        <v>155</v>
      </c>
      <c r="BM163" s="230" t="s">
        <v>443</v>
      </c>
    </row>
    <row r="164" s="2" customFormat="1" ht="16.5" customHeight="1">
      <c r="A164" s="39"/>
      <c r="B164" s="40"/>
      <c r="C164" s="219" t="s">
        <v>327</v>
      </c>
      <c r="D164" s="219" t="s">
        <v>151</v>
      </c>
      <c r="E164" s="220" t="s">
        <v>2058</v>
      </c>
      <c r="F164" s="221" t="s">
        <v>2059</v>
      </c>
      <c r="G164" s="222" t="s">
        <v>154</v>
      </c>
      <c r="H164" s="223">
        <v>15</v>
      </c>
      <c r="I164" s="224"/>
      <c r="J164" s="225">
        <f>ROUND(I164*H164,2)</f>
        <v>0</v>
      </c>
      <c r="K164" s="221" t="s">
        <v>1</v>
      </c>
      <c r="L164" s="45"/>
      <c r="M164" s="226" t="s">
        <v>1</v>
      </c>
      <c r="N164" s="227" t="s">
        <v>39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155</v>
      </c>
      <c r="AT164" s="230" t="s">
        <v>151</v>
      </c>
      <c r="AU164" s="230" t="s">
        <v>84</v>
      </c>
      <c r="AY164" s="18" t="s">
        <v>148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82</v>
      </c>
      <c r="BK164" s="231">
        <f>ROUND(I164*H164,2)</f>
        <v>0</v>
      </c>
      <c r="BL164" s="18" t="s">
        <v>155</v>
      </c>
      <c r="BM164" s="230" t="s">
        <v>453</v>
      </c>
    </row>
    <row r="165" s="12" customFormat="1" ht="25.92" customHeight="1">
      <c r="A165" s="12"/>
      <c r="B165" s="203"/>
      <c r="C165" s="204"/>
      <c r="D165" s="205" t="s">
        <v>73</v>
      </c>
      <c r="E165" s="206" t="s">
        <v>1791</v>
      </c>
      <c r="F165" s="206" t="s">
        <v>2060</v>
      </c>
      <c r="G165" s="204"/>
      <c r="H165" s="204"/>
      <c r="I165" s="207"/>
      <c r="J165" s="208">
        <f>BK165</f>
        <v>0</v>
      </c>
      <c r="K165" s="204"/>
      <c r="L165" s="209"/>
      <c r="M165" s="210"/>
      <c r="N165" s="211"/>
      <c r="O165" s="211"/>
      <c r="P165" s="212">
        <f>P166</f>
        <v>0</v>
      </c>
      <c r="Q165" s="211"/>
      <c r="R165" s="212">
        <f>R166</f>
        <v>0</v>
      </c>
      <c r="S165" s="211"/>
      <c r="T165" s="213">
        <f>T166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4" t="s">
        <v>82</v>
      </c>
      <c r="AT165" s="215" t="s">
        <v>73</v>
      </c>
      <c r="AU165" s="215" t="s">
        <v>74</v>
      </c>
      <c r="AY165" s="214" t="s">
        <v>148</v>
      </c>
      <c r="BK165" s="216">
        <f>BK166</f>
        <v>0</v>
      </c>
    </row>
    <row r="166" s="12" customFormat="1" ht="22.8" customHeight="1">
      <c r="A166" s="12"/>
      <c r="B166" s="203"/>
      <c r="C166" s="204"/>
      <c r="D166" s="205" t="s">
        <v>73</v>
      </c>
      <c r="E166" s="217" t="s">
        <v>2061</v>
      </c>
      <c r="F166" s="217" t="s">
        <v>2062</v>
      </c>
      <c r="G166" s="204"/>
      <c r="H166" s="204"/>
      <c r="I166" s="207"/>
      <c r="J166" s="218">
        <f>BK166</f>
        <v>0</v>
      </c>
      <c r="K166" s="204"/>
      <c r="L166" s="209"/>
      <c r="M166" s="210"/>
      <c r="N166" s="211"/>
      <c r="O166" s="211"/>
      <c r="P166" s="212">
        <f>SUM(P167:P171)</f>
        <v>0</v>
      </c>
      <c r="Q166" s="211"/>
      <c r="R166" s="212">
        <f>SUM(R167:R171)</f>
        <v>0</v>
      </c>
      <c r="S166" s="211"/>
      <c r="T166" s="213">
        <f>SUM(T167:T171)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82</v>
      </c>
      <c r="AT166" s="215" t="s">
        <v>73</v>
      </c>
      <c r="AU166" s="215" t="s">
        <v>82</v>
      </c>
      <c r="AY166" s="214" t="s">
        <v>148</v>
      </c>
      <c r="BK166" s="216">
        <f>SUM(BK167:BK171)</f>
        <v>0</v>
      </c>
    </row>
    <row r="167" s="2" customFormat="1" ht="16.5" customHeight="1">
      <c r="A167" s="39"/>
      <c r="B167" s="40"/>
      <c r="C167" s="276" t="s">
        <v>486</v>
      </c>
      <c r="D167" s="276" t="s">
        <v>183</v>
      </c>
      <c r="E167" s="277" t="s">
        <v>2063</v>
      </c>
      <c r="F167" s="278" t="s">
        <v>2064</v>
      </c>
      <c r="G167" s="279" t="s">
        <v>1112</v>
      </c>
      <c r="H167" s="280">
        <v>30</v>
      </c>
      <c r="I167" s="281"/>
      <c r="J167" s="282">
        <f>ROUND(I167*H167,2)</f>
        <v>0</v>
      </c>
      <c r="K167" s="278" t="s">
        <v>1</v>
      </c>
      <c r="L167" s="283"/>
      <c r="M167" s="284" t="s">
        <v>1</v>
      </c>
      <c r="N167" s="285" t="s">
        <v>39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174</v>
      </c>
      <c r="AT167" s="230" t="s">
        <v>183</v>
      </c>
      <c r="AU167" s="230" t="s">
        <v>84</v>
      </c>
      <c r="AY167" s="18" t="s">
        <v>148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82</v>
      </c>
      <c r="BK167" s="231">
        <f>ROUND(I167*H167,2)</f>
        <v>0</v>
      </c>
      <c r="BL167" s="18" t="s">
        <v>155</v>
      </c>
      <c r="BM167" s="230" t="s">
        <v>458</v>
      </c>
    </row>
    <row r="168" s="2" customFormat="1" ht="16.5" customHeight="1">
      <c r="A168" s="39"/>
      <c r="B168" s="40"/>
      <c r="C168" s="276" t="s">
        <v>385</v>
      </c>
      <c r="D168" s="276" t="s">
        <v>183</v>
      </c>
      <c r="E168" s="277" t="s">
        <v>2065</v>
      </c>
      <c r="F168" s="278" t="s">
        <v>2066</v>
      </c>
      <c r="G168" s="279" t="s">
        <v>1112</v>
      </c>
      <c r="H168" s="280">
        <v>8</v>
      </c>
      <c r="I168" s="281"/>
      <c r="J168" s="282">
        <f>ROUND(I168*H168,2)</f>
        <v>0</v>
      </c>
      <c r="K168" s="278" t="s">
        <v>1</v>
      </c>
      <c r="L168" s="283"/>
      <c r="M168" s="284" t="s">
        <v>1</v>
      </c>
      <c r="N168" s="285" t="s">
        <v>39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174</v>
      </c>
      <c r="AT168" s="230" t="s">
        <v>183</v>
      </c>
      <c r="AU168" s="230" t="s">
        <v>84</v>
      </c>
      <c r="AY168" s="18" t="s">
        <v>148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82</v>
      </c>
      <c r="BK168" s="231">
        <f>ROUND(I168*H168,2)</f>
        <v>0</v>
      </c>
      <c r="BL168" s="18" t="s">
        <v>155</v>
      </c>
      <c r="BM168" s="230" t="s">
        <v>462</v>
      </c>
    </row>
    <row r="169" s="2" customFormat="1" ht="16.5" customHeight="1">
      <c r="A169" s="39"/>
      <c r="B169" s="40"/>
      <c r="C169" s="276" t="s">
        <v>497</v>
      </c>
      <c r="D169" s="276" t="s">
        <v>183</v>
      </c>
      <c r="E169" s="277" t="s">
        <v>2067</v>
      </c>
      <c r="F169" s="278" t="s">
        <v>2068</v>
      </c>
      <c r="G169" s="279" t="s">
        <v>1112</v>
      </c>
      <c r="H169" s="280">
        <v>70</v>
      </c>
      <c r="I169" s="281"/>
      <c r="J169" s="282">
        <f>ROUND(I169*H169,2)</f>
        <v>0</v>
      </c>
      <c r="K169" s="278" t="s">
        <v>1</v>
      </c>
      <c r="L169" s="283"/>
      <c r="M169" s="284" t="s">
        <v>1</v>
      </c>
      <c r="N169" s="285" t="s">
        <v>39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174</v>
      </c>
      <c r="AT169" s="230" t="s">
        <v>183</v>
      </c>
      <c r="AU169" s="230" t="s">
        <v>84</v>
      </c>
      <c r="AY169" s="18" t="s">
        <v>148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82</v>
      </c>
      <c r="BK169" s="231">
        <f>ROUND(I169*H169,2)</f>
        <v>0</v>
      </c>
      <c r="BL169" s="18" t="s">
        <v>155</v>
      </c>
      <c r="BM169" s="230" t="s">
        <v>466</v>
      </c>
    </row>
    <row r="170" s="2" customFormat="1" ht="16.5" customHeight="1">
      <c r="A170" s="39"/>
      <c r="B170" s="40"/>
      <c r="C170" s="219" t="s">
        <v>394</v>
      </c>
      <c r="D170" s="219" t="s">
        <v>151</v>
      </c>
      <c r="E170" s="220" t="s">
        <v>2069</v>
      </c>
      <c r="F170" s="221" t="s">
        <v>2070</v>
      </c>
      <c r="G170" s="222" t="s">
        <v>1112</v>
      </c>
      <c r="H170" s="223">
        <v>70</v>
      </c>
      <c r="I170" s="224"/>
      <c r="J170" s="225">
        <f>ROUND(I170*H170,2)</f>
        <v>0</v>
      </c>
      <c r="K170" s="221" t="s">
        <v>1</v>
      </c>
      <c r="L170" s="45"/>
      <c r="M170" s="226" t="s">
        <v>1</v>
      </c>
      <c r="N170" s="227" t="s">
        <v>39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155</v>
      </c>
      <c r="AT170" s="230" t="s">
        <v>151</v>
      </c>
      <c r="AU170" s="230" t="s">
        <v>84</v>
      </c>
      <c r="AY170" s="18" t="s">
        <v>148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82</v>
      </c>
      <c r="BK170" s="231">
        <f>ROUND(I170*H170,2)</f>
        <v>0</v>
      </c>
      <c r="BL170" s="18" t="s">
        <v>155</v>
      </c>
      <c r="BM170" s="230" t="s">
        <v>472</v>
      </c>
    </row>
    <row r="171" s="2" customFormat="1" ht="16.5" customHeight="1">
      <c r="A171" s="39"/>
      <c r="B171" s="40"/>
      <c r="C171" s="219" t="s">
        <v>506</v>
      </c>
      <c r="D171" s="219" t="s">
        <v>151</v>
      </c>
      <c r="E171" s="220" t="s">
        <v>2071</v>
      </c>
      <c r="F171" s="221" t="s">
        <v>2072</v>
      </c>
      <c r="G171" s="222" t="s">
        <v>173</v>
      </c>
      <c r="H171" s="223">
        <v>0.80000000000000004</v>
      </c>
      <c r="I171" s="224"/>
      <c r="J171" s="225">
        <f>ROUND(I171*H171,2)</f>
        <v>0</v>
      </c>
      <c r="K171" s="221" t="s">
        <v>1</v>
      </c>
      <c r="L171" s="45"/>
      <c r="M171" s="290" t="s">
        <v>1</v>
      </c>
      <c r="N171" s="291" t="s">
        <v>39</v>
      </c>
      <c r="O171" s="292"/>
      <c r="P171" s="293">
        <f>O171*H171</f>
        <v>0</v>
      </c>
      <c r="Q171" s="293">
        <v>0</v>
      </c>
      <c r="R171" s="293">
        <f>Q171*H171</f>
        <v>0</v>
      </c>
      <c r="S171" s="293">
        <v>0</v>
      </c>
      <c r="T171" s="294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155</v>
      </c>
      <c r="AT171" s="230" t="s">
        <v>151</v>
      </c>
      <c r="AU171" s="230" t="s">
        <v>84</v>
      </c>
      <c r="AY171" s="18" t="s">
        <v>148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82</v>
      </c>
      <c r="BK171" s="231">
        <f>ROUND(I171*H171,2)</f>
        <v>0</v>
      </c>
      <c r="BL171" s="18" t="s">
        <v>155</v>
      </c>
      <c r="BM171" s="230" t="s">
        <v>475</v>
      </c>
    </row>
    <row r="172" s="2" customFormat="1" ht="6.96" customHeight="1">
      <c r="A172" s="39"/>
      <c r="B172" s="67"/>
      <c r="C172" s="68"/>
      <c r="D172" s="68"/>
      <c r="E172" s="68"/>
      <c r="F172" s="68"/>
      <c r="G172" s="68"/>
      <c r="H172" s="68"/>
      <c r="I172" s="68"/>
      <c r="J172" s="68"/>
      <c r="K172" s="68"/>
      <c r="L172" s="45"/>
      <c r="M172" s="39"/>
      <c r="O172" s="39"/>
      <c r="P172" s="39"/>
      <c r="Q172" s="39"/>
      <c r="R172" s="39"/>
      <c r="S172" s="39"/>
      <c r="T172" s="39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</row>
  </sheetData>
  <sheetProtection sheet="1" autoFilter="0" formatColumns="0" formatRows="0" objects="1" scenarios="1" spinCount="100000" saltValue="QzxKBYgeWbz8IuGR8zjahKrVNhci2Pn8XErt+BsTCDxcn1d61MB+wCQR8ZHTwkpRwvzL1DN+OQX/h5zPu5F3WA==" hashValue="jrFxJh3pZeVYqe+hCJgFvfiPEgBsFzC0ur/iKS2Wnfvxob2bcFUNAE+pikIUJjQh41Eg0vDNWPSPKXVBmknyuQ==" algorithmName="SHA-512" password="CC35"/>
  <autoFilter ref="C121:K17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106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Oprava provozních objektů v obvodu OŘ OVA 2023 - Ostrava ADM Skladištní - vnitřní stavební úpravy 2. etapa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30" customHeight="1">
      <c r="A9" s="39"/>
      <c r="B9" s="45"/>
      <c r="C9" s="39"/>
      <c r="D9" s="39"/>
      <c r="E9" s="143" t="s">
        <v>2073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17. 3. 2023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ROUND((SUM(BE120:BE204)),  2)</f>
        <v>0</v>
      </c>
      <c r="G33" s="39"/>
      <c r="H33" s="39"/>
      <c r="I33" s="156">
        <v>0.20999999999999999</v>
      </c>
      <c r="J33" s="155">
        <f>ROUND(((SUM(BE120:BE204))*I33),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ROUND((SUM(BF120:BF204)),  2)</f>
        <v>0</v>
      </c>
      <c r="G34" s="39"/>
      <c r="H34" s="39"/>
      <c r="I34" s="156">
        <v>0.14999999999999999</v>
      </c>
      <c r="J34" s="155">
        <f>ROUND(((SUM(BF120:BF204))*I34),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ROUND((SUM(BG120:BG204)),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ROUND((SUM(BH120:BH204)),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ROUND((SUM(BI120:BI204)),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Oprava provozních objektů v obvodu OŘ OVA 2023 - Ostrava ADM Skladištní - vnitřní stavební úpravy 2.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30" customHeight="1">
      <c r="A87" s="39"/>
      <c r="B87" s="40"/>
      <c r="C87" s="41"/>
      <c r="D87" s="41"/>
      <c r="E87" s="77" t="str">
        <f>E9</f>
        <v>1410 - SO 01 - E.2.10 Umělé osvětlení a vnitřní silnoproudé rozvody _ II.ETAPA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17. 3. 2023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110</v>
      </c>
      <c r="D94" s="177"/>
      <c r="E94" s="177"/>
      <c r="F94" s="177"/>
      <c r="G94" s="177"/>
      <c r="H94" s="177"/>
      <c r="I94" s="177"/>
      <c r="J94" s="178" t="s">
        <v>111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112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113</v>
      </c>
    </row>
    <row r="97" s="9" customFormat="1" ht="24.96" customHeight="1">
      <c r="A97" s="9"/>
      <c r="B97" s="180"/>
      <c r="C97" s="181"/>
      <c r="D97" s="182" t="s">
        <v>121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2074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2075</v>
      </c>
      <c r="E99" s="189"/>
      <c r="F99" s="189"/>
      <c r="G99" s="189"/>
      <c r="H99" s="189"/>
      <c r="I99" s="189"/>
      <c r="J99" s="190">
        <f>J175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2076</v>
      </c>
      <c r="E100" s="189"/>
      <c r="F100" s="189"/>
      <c r="G100" s="189"/>
      <c r="H100" s="189"/>
      <c r="I100" s="189"/>
      <c r="J100" s="190">
        <f>J203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133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26.25" customHeight="1">
      <c r="A110" s="39"/>
      <c r="B110" s="40"/>
      <c r="C110" s="41"/>
      <c r="D110" s="41"/>
      <c r="E110" s="175" t="str">
        <f>E7</f>
        <v>Oprava provozních objektů v obvodu OŘ OVA 2023 - Ostrava ADM Skladištní - vnitřní stavební úpravy 2. etapa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107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30" customHeight="1">
      <c r="A112" s="39"/>
      <c r="B112" s="40"/>
      <c r="C112" s="41"/>
      <c r="D112" s="41"/>
      <c r="E112" s="77" t="str">
        <f>E9</f>
        <v>1410 - SO 01 - E.2.10 Umělé osvětlení a vnitřní silnoproudé rozvody _ II.ETAPA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 xml:space="preserve"> </v>
      </c>
      <c r="G114" s="41"/>
      <c r="H114" s="41"/>
      <c r="I114" s="33" t="s">
        <v>22</v>
      </c>
      <c r="J114" s="80" t="str">
        <f>IF(J12="","",J12)</f>
        <v>17. 3. 2023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 xml:space="preserve"> </v>
      </c>
      <c r="G116" s="41"/>
      <c r="H116" s="41"/>
      <c r="I116" s="33" t="s">
        <v>29</v>
      </c>
      <c r="J116" s="37" t="str">
        <f>E21</f>
        <v xml:space="preserve"> 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27</v>
      </c>
      <c r="D117" s="41"/>
      <c r="E117" s="41"/>
      <c r="F117" s="28" t="str">
        <f>IF(E18="","",E18)</f>
        <v>Vyplň údaj</v>
      </c>
      <c r="G117" s="41"/>
      <c r="H117" s="41"/>
      <c r="I117" s="33" t="s">
        <v>31</v>
      </c>
      <c r="J117" s="37" t="str">
        <f>E24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134</v>
      </c>
      <c r="D119" s="195" t="s">
        <v>59</v>
      </c>
      <c r="E119" s="195" t="s">
        <v>55</v>
      </c>
      <c r="F119" s="195" t="s">
        <v>56</v>
      </c>
      <c r="G119" s="195" t="s">
        <v>135</v>
      </c>
      <c r="H119" s="195" t="s">
        <v>136</v>
      </c>
      <c r="I119" s="195" t="s">
        <v>137</v>
      </c>
      <c r="J119" s="195" t="s">
        <v>111</v>
      </c>
      <c r="K119" s="196" t="s">
        <v>138</v>
      </c>
      <c r="L119" s="197"/>
      <c r="M119" s="101" t="s">
        <v>1</v>
      </c>
      <c r="N119" s="102" t="s">
        <v>38</v>
      </c>
      <c r="O119" s="102" t="s">
        <v>139</v>
      </c>
      <c r="P119" s="102" t="s">
        <v>140</v>
      </c>
      <c r="Q119" s="102" t="s">
        <v>141</v>
      </c>
      <c r="R119" s="102" t="s">
        <v>142</v>
      </c>
      <c r="S119" s="102" t="s">
        <v>143</v>
      </c>
      <c r="T119" s="103" t="s">
        <v>144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145</v>
      </c>
      <c r="D120" s="41"/>
      <c r="E120" s="41"/>
      <c r="F120" s="41"/>
      <c r="G120" s="41"/>
      <c r="H120" s="41"/>
      <c r="I120" s="41"/>
      <c r="J120" s="198">
        <f>BK120</f>
        <v>0</v>
      </c>
      <c r="K120" s="41"/>
      <c r="L120" s="45"/>
      <c r="M120" s="104"/>
      <c r="N120" s="199"/>
      <c r="O120" s="105"/>
      <c r="P120" s="200">
        <f>P121</f>
        <v>0</v>
      </c>
      <c r="Q120" s="105"/>
      <c r="R120" s="200">
        <f>R121</f>
        <v>0</v>
      </c>
      <c r="S120" s="105"/>
      <c r="T120" s="201">
        <f>T121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73</v>
      </c>
      <c r="AU120" s="18" t="s">
        <v>113</v>
      </c>
      <c r="BK120" s="202">
        <f>BK121</f>
        <v>0</v>
      </c>
    </row>
    <row r="121" s="12" customFormat="1" ht="25.92" customHeight="1">
      <c r="A121" s="12"/>
      <c r="B121" s="203"/>
      <c r="C121" s="204"/>
      <c r="D121" s="205" t="s">
        <v>73</v>
      </c>
      <c r="E121" s="206" t="s">
        <v>808</v>
      </c>
      <c r="F121" s="206" t="s">
        <v>809</v>
      </c>
      <c r="G121" s="204"/>
      <c r="H121" s="204"/>
      <c r="I121" s="207"/>
      <c r="J121" s="208">
        <f>BK121</f>
        <v>0</v>
      </c>
      <c r="K121" s="204"/>
      <c r="L121" s="209"/>
      <c r="M121" s="210"/>
      <c r="N121" s="211"/>
      <c r="O121" s="211"/>
      <c r="P121" s="212">
        <f>P122+P175+P203</f>
        <v>0</v>
      </c>
      <c r="Q121" s="211"/>
      <c r="R121" s="212">
        <f>R122+R175+R203</f>
        <v>0</v>
      </c>
      <c r="S121" s="211"/>
      <c r="T121" s="213">
        <f>T122+T175+T203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84</v>
      </c>
      <c r="AT121" s="215" t="s">
        <v>73</v>
      </c>
      <c r="AU121" s="215" t="s">
        <v>74</v>
      </c>
      <c r="AY121" s="214" t="s">
        <v>148</v>
      </c>
      <c r="BK121" s="216">
        <f>BK122+BK175+BK203</f>
        <v>0</v>
      </c>
    </row>
    <row r="122" s="12" customFormat="1" ht="22.8" customHeight="1">
      <c r="A122" s="12"/>
      <c r="B122" s="203"/>
      <c r="C122" s="204"/>
      <c r="D122" s="205" t="s">
        <v>73</v>
      </c>
      <c r="E122" s="217" t="s">
        <v>2077</v>
      </c>
      <c r="F122" s="217" t="s">
        <v>2078</v>
      </c>
      <c r="G122" s="204"/>
      <c r="H122" s="204"/>
      <c r="I122" s="207"/>
      <c r="J122" s="218">
        <f>BK122</f>
        <v>0</v>
      </c>
      <c r="K122" s="204"/>
      <c r="L122" s="209"/>
      <c r="M122" s="210"/>
      <c r="N122" s="211"/>
      <c r="O122" s="211"/>
      <c r="P122" s="212">
        <f>SUM(P123:P174)</f>
        <v>0</v>
      </c>
      <c r="Q122" s="211"/>
      <c r="R122" s="212">
        <f>SUM(R123:R174)</f>
        <v>0</v>
      </c>
      <c r="S122" s="211"/>
      <c r="T122" s="213">
        <f>SUM(T123:T174)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84</v>
      </c>
      <c r="AT122" s="215" t="s">
        <v>73</v>
      </c>
      <c r="AU122" s="215" t="s">
        <v>82</v>
      </c>
      <c r="AY122" s="214" t="s">
        <v>148</v>
      </c>
      <c r="BK122" s="216">
        <f>SUM(BK123:BK174)</f>
        <v>0</v>
      </c>
    </row>
    <row r="123" s="2" customFormat="1" ht="16.5" customHeight="1">
      <c r="A123" s="39"/>
      <c r="B123" s="40"/>
      <c r="C123" s="219" t="s">
        <v>198</v>
      </c>
      <c r="D123" s="219" t="s">
        <v>151</v>
      </c>
      <c r="E123" s="220" t="s">
        <v>2079</v>
      </c>
      <c r="F123" s="221" t="s">
        <v>2080</v>
      </c>
      <c r="G123" s="222" t="s">
        <v>165</v>
      </c>
      <c r="H123" s="223">
        <v>92</v>
      </c>
      <c r="I123" s="224"/>
      <c r="J123" s="225">
        <f>ROUND(I123*H123,2)</f>
        <v>0</v>
      </c>
      <c r="K123" s="221" t="s">
        <v>33</v>
      </c>
      <c r="L123" s="45"/>
      <c r="M123" s="226" t="s">
        <v>1</v>
      </c>
      <c r="N123" s="227" t="s">
        <v>39</v>
      </c>
      <c r="O123" s="92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0" t="s">
        <v>218</v>
      </c>
      <c r="AT123" s="230" t="s">
        <v>151</v>
      </c>
      <c r="AU123" s="230" t="s">
        <v>84</v>
      </c>
      <c r="AY123" s="18" t="s">
        <v>148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8" t="s">
        <v>82</v>
      </c>
      <c r="BK123" s="231">
        <f>ROUND(I123*H123,2)</f>
        <v>0</v>
      </c>
      <c r="BL123" s="18" t="s">
        <v>218</v>
      </c>
      <c r="BM123" s="230" t="s">
        <v>84</v>
      </c>
    </row>
    <row r="124" s="2" customFormat="1" ht="21.75" customHeight="1">
      <c r="A124" s="39"/>
      <c r="B124" s="40"/>
      <c r="C124" s="219" t="s">
        <v>186</v>
      </c>
      <c r="D124" s="219" t="s">
        <v>151</v>
      </c>
      <c r="E124" s="220" t="s">
        <v>2081</v>
      </c>
      <c r="F124" s="221" t="s">
        <v>2082</v>
      </c>
      <c r="G124" s="222" t="s">
        <v>165</v>
      </c>
      <c r="H124" s="223">
        <v>80</v>
      </c>
      <c r="I124" s="224"/>
      <c r="J124" s="225">
        <f>ROUND(I124*H124,2)</f>
        <v>0</v>
      </c>
      <c r="K124" s="221" t="s">
        <v>33</v>
      </c>
      <c r="L124" s="45"/>
      <c r="M124" s="226" t="s">
        <v>1</v>
      </c>
      <c r="N124" s="227" t="s">
        <v>39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218</v>
      </c>
      <c r="AT124" s="230" t="s">
        <v>151</v>
      </c>
      <c r="AU124" s="230" t="s">
        <v>84</v>
      </c>
      <c r="AY124" s="18" t="s">
        <v>148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82</v>
      </c>
      <c r="BK124" s="231">
        <f>ROUND(I124*H124,2)</f>
        <v>0</v>
      </c>
      <c r="BL124" s="18" t="s">
        <v>218</v>
      </c>
      <c r="BM124" s="230" t="s">
        <v>174</v>
      </c>
    </row>
    <row r="125" s="2" customFormat="1" ht="24.15" customHeight="1">
      <c r="A125" s="39"/>
      <c r="B125" s="40"/>
      <c r="C125" s="219" t="s">
        <v>193</v>
      </c>
      <c r="D125" s="219" t="s">
        <v>151</v>
      </c>
      <c r="E125" s="220" t="s">
        <v>2083</v>
      </c>
      <c r="F125" s="221" t="s">
        <v>2084</v>
      </c>
      <c r="G125" s="222" t="s">
        <v>295</v>
      </c>
      <c r="H125" s="223">
        <v>250</v>
      </c>
      <c r="I125" s="224"/>
      <c r="J125" s="225">
        <f>ROUND(I125*H125,2)</f>
        <v>0</v>
      </c>
      <c r="K125" s="221" t="s">
        <v>33</v>
      </c>
      <c r="L125" s="45"/>
      <c r="M125" s="226" t="s">
        <v>1</v>
      </c>
      <c r="N125" s="227" t="s">
        <v>39</v>
      </c>
      <c r="O125" s="92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0" t="s">
        <v>218</v>
      </c>
      <c r="AT125" s="230" t="s">
        <v>151</v>
      </c>
      <c r="AU125" s="230" t="s">
        <v>84</v>
      </c>
      <c r="AY125" s="18" t="s">
        <v>148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8" t="s">
        <v>82</v>
      </c>
      <c r="BK125" s="231">
        <f>ROUND(I125*H125,2)</f>
        <v>0</v>
      </c>
      <c r="BL125" s="18" t="s">
        <v>218</v>
      </c>
      <c r="BM125" s="230" t="s">
        <v>193</v>
      </c>
    </row>
    <row r="126" s="2" customFormat="1" ht="24.15" customHeight="1">
      <c r="A126" s="39"/>
      <c r="B126" s="40"/>
      <c r="C126" s="219" t="s">
        <v>207</v>
      </c>
      <c r="D126" s="219" t="s">
        <v>151</v>
      </c>
      <c r="E126" s="220" t="s">
        <v>2085</v>
      </c>
      <c r="F126" s="221" t="s">
        <v>2086</v>
      </c>
      <c r="G126" s="222" t="s">
        <v>295</v>
      </c>
      <c r="H126" s="223">
        <v>70</v>
      </c>
      <c r="I126" s="224"/>
      <c r="J126" s="225">
        <f>ROUND(I126*H126,2)</f>
        <v>0</v>
      </c>
      <c r="K126" s="221" t="s">
        <v>33</v>
      </c>
      <c r="L126" s="45"/>
      <c r="M126" s="226" t="s">
        <v>1</v>
      </c>
      <c r="N126" s="227" t="s">
        <v>39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218</v>
      </c>
      <c r="AT126" s="230" t="s">
        <v>151</v>
      </c>
      <c r="AU126" s="230" t="s">
        <v>84</v>
      </c>
      <c r="AY126" s="18" t="s">
        <v>148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82</v>
      </c>
      <c r="BK126" s="231">
        <f>ROUND(I126*H126,2)</f>
        <v>0</v>
      </c>
      <c r="BL126" s="18" t="s">
        <v>218</v>
      </c>
      <c r="BM126" s="230" t="s">
        <v>218</v>
      </c>
    </row>
    <row r="127" s="2" customFormat="1" ht="24.15" customHeight="1">
      <c r="A127" s="39"/>
      <c r="B127" s="40"/>
      <c r="C127" s="219" t="s">
        <v>218</v>
      </c>
      <c r="D127" s="219" t="s">
        <v>151</v>
      </c>
      <c r="E127" s="220" t="s">
        <v>2087</v>
      </c>
      <c r="F127" s="221" t="s">
        <v>2088</v>
      </c>
      <c r="G127" s="222" t="s">
        <v>295</v>
      </c>
      <c r="H127" s="223">
        <v>150</v>
      </c>
      <c r="I127" s="224"/>
      <c r="J127" s="225">
        <f>ROUND(I127*H127,2)</f>
        <v>0</v>
      </c>
      <c r="K127" s="221" t="s">
        <v>33</v>
      </c>
      <c r="L127" s="45"/>
      <c r="M127" s="226" t="s">
        <v>1</v>
      </c>
      <c r="N127" s="227" t="s">
        <v>39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218</v>
      </c>
      <c r="AT127" s="230" t="s">
        <v>151</v>
      </c>
      <c r="AU127" s="230" t="s">
        <v>84</v>
      </c>
      <c r="AY127" s="18" t="s">
        <v>148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82</v>
      </c>
      <c r="BK127" s="231">
        <f>ROUND(I127*H127,2)</f>
        <v>0</v>
      </c>
      <c r="BL127" s="18" t="s">
        <v>218</v>
      </c>
      <c r="BM127" s="230" t="s">
        <v>230</v>
      </c>
    </row>
    <row r="128" s="2" customFormat="1" ht="16.5" customHeight="1">
      <c r="A128" s="39"/>
      <c r="B128" s="40"/>
      <c r="C128" s="276" t="s">
        <v>251</v>
      </c>
      <c r="D128" s="276" t="s">
        <v>183</v>
      </c>
      <c r="E128" s="277" t="s">
        <v>2089</v>
      </c>
      <c r="F128" s="278" t="s">
        <v>2090</v>
      </c>
      <c r="G128" s="279" t="s">
        <v>295</v>
      </c>
      <c r="H128" s="280">
        <v>150</v>
      </c>
      <c r="I128" s="281"/>
      <c r="J128" s="282">
        <f>ROUND(I128*H128,2)</f>
        <v>0</v>
      </c>
      <c r="K128" s="278" t="s">
        <v>1</v>
      </c>
      <c r="L128" s="283"/>
      <c r="M128" s="284" t="s">
        <v>1</v>
      </c>
      <c r="N128" s="285" t="s">
        <v>39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280</v>
      </c>
      <c r="AT128" s="230" t="s">
        <v>183</v>
      </c>
      <c r="AU128" s="230" t="s">
        <v>84</v>
      </c>
      <c r="AY128" s="18" t="s">
        <v>148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82</v>
      </c>
      <c r="BK128" s="231">
        <f>ROUND(I128*H128,2)</f>
        <v>0</v>
      </c>
      <c r="BL128" s="18" t="s">
        <v>218</v>
      </c>
      <c r="BM128" s="230" t="s">
        <v>234</v>
      </c>
    </row>
    <row r="129" s="2" customFormat="1" ht="16.5" customHeight="1">
      <c r="A129" s="39"/>
      <c r="B129" s="40"/>
      <c r="C129" s="276" t="s">
        <v>174</v>
      </c>
      <c r="D129" s="276" t="s">
        <v>183</v>
      </c>
      <c r="E129" s="277" t="s">
        <v>2091</v>
      </c>
      <c r="F129" s="278" t="s">
        <v>2092</v>
      </c>
      <c r="G129" s="279" t="s">
        <v>1996</v>
      </c>
      <c r="H129" s="280">
        <v>92</v>
      </c>
      <c r="I129" s="281"/>
      <c r="J129" s="282">
        <f>ROUND(I129*H129,2)</f>
        <v>0</v>
      </c>
      <c r="K129" s="278" t="s">
        <v>1</v>
      </c>
      <c r="L129" s="283"/>
      <c r="M129" s="284" t="s">
        <v>1</v>
      </c>
      <c r="N129" s="285" t="s">
        <v>39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280</v>
      </c>
      <c r="AT129" s="230" t="s">
        <v>183</v>
      </c>
      <c r="AU129" s="230" t="s">
        <v>84</v>
      </c>
      <c r="AY129" s="18" t="s">
        <v>148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82</v>
      </c>
      <c r="BK129" s="231">
        <f>ROUND(I129*H129,2)</f>
        <v>0</v>
      </c>
      <c r="BL129" s="18" t="s">
        <v>218</v>
      </c>
      <c r="BM129" s="230" t="s">
        <v>155</v>
      </c>
    </row>
    <row r="130" s="2" customFormat="1" ht="16.5" customHeight="1">
      <c r="A130" s="39"/>
      <c r="B130" s="40"/>
      <c r="C130" s="276" t="s">
        <v>202</v>
      </c>
      <c r="D130" s="276" t="s">
        <v>183</v>
      </c>
      <c r="E130" s="277" t="s">
        <v>2093</v>
      </c>
      <c r="F130" s="278" t="s">
        <v>2094</v>
      </c>
      <c r="G130" s="279" t="s">
        <v>1996</v>
      </c>
      <c r="H130" s="280">
        <v>10</v>
      </c>
      <c r="I130" s="281"/>
      <c r="J130" s="282">
        <f>ROUND(I130*H130,2)</f>
        <v>0</v>
      </c>
      <c r="K130" s="278" t="s">
        <v>1</v>
      </c>
      <c r="L130" s="283"/>
      <c r="M130" s="284" t="s">
        <v>1</v>
      </c>
      <c r="N130" s="285" t="s">
        <v>39</v>
      </c>
      <c r="O130" s="92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0" t="s">
        <v>280</v>
      </c>
      <c r="AT130" s="230" t="s">
        <v>183</v>
      </c>
      <c r="AU130" s="230" t="s">
        <v>84</v>
      </c>
      <c r="AY130" s="18" t="s">
        <v>148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8" t="s">
        <v>82</v>
      </c>
      <c r="BK130" s="231">
        <f>ROUND(I130*H130,2)</f>
        <v>0</v>
      </c>
      <c r="BL130" s="18" t="s">
        <v>218</v>
      </c>
      <c r="BM130" s="230" t="s">
        <v>169</v>
      </c>
    </row>
    <row r="131" s="2" customFormat="1" ht="16.5" customHeight="1">
      <c r="A131" s="39"/>
      <c r="B131" s="40"/>
      <c r="C131" s="276" t="s">
        <v>214</v>
      </c>
      <c r="D131" s="276" t="s">
        <v>183</v>
      </c>
      <c r="E131" s="277" t="s">
        <v>2095</v>
      </c>
      <c r="F131" s="278" t="s">
        <v>2096</v>
      </c>
      <c r="G131" s="279" t="s">
        <v>1996</v>
      </c>
      <c r="H131" s="280">
        <v>80</v>
      </c>
      <c r="I131" s="281"/>
      <c r="J131" s="282">
        <f>ROUND(I131*H131,2)</f>
        <v>0</v>
      </c>
      <c r="K131" s="278" t="s">
        <v>1</v>
      </c>
      <c r="L131" s="283"/>
      <c r="M131" s="284" t="s">
        <v>1</v>
      </c>
      <c r="N131" s="285" t="s">
        <v>39</v>
      </c>
      <c r="O131" s="92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0" t="s">
        <v>280</v>
      </c>
      <c r="AT131" s="230" t="s">
        <v>183</v>
      </c>
      <c r="AU131" s="230" t="s">
        <v>84</v>
      </c>
      <c r="AY131" s="18" t="s">
        <v>148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8" t="s">
        <v>82</v>
      </c>
      <c r="BK131" s="231">
        <f>ROUND(I131*H131,2)</f>
        <v>0</v>
      </c>
      <c r="BL131" s="18" t="s">
        <v>218</v>
      </c>
      <c r="BM131" s="230" t="s">
        <v>186</v>
      </c>
    </row>
    <row r="132" s="2" customFormat="1" ht="16.5" customHeight="1">
      <c r="A132" s="39"/>
      <c r="B132" s="40"/>
      <c r="C132" s="276" t="s">
        <v>221</v>
      </c>
      <c r="D132" s="276" t="s">
        <v>183</v>
      </c>
      <c r="E132" s="277" t="s">
        <v>2097</v>
      </c>
      <c r="F132" s="278" t="s">
        <v>2098</v>
      </c>
      <c r="G132" s="279" t="s">
        <v>295</v>
      </c>
      <c r="H132" s="280">
        <v>250</v>
      </c>
      <c r="I132" s="281"/>
      <c r="J132" s="282">
        <f>ROUND(I132*H132,2)</f>
        <v>0</v>
      </c>
      <c r="K132" s="278" t="s">
        <v>1</v>
      </c>
      <c r="L132" s="283"/>
      <c r="M132" s="284" t="s">
        <v>1</v>
      </c>
      <c r="N132" s="285" t="s">
        <v>39</v>
      </c>
      <c r="O132" s="92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0" t="s">
        <v>280</v>
      </c>
      <c r="AT132" s="230" t="s">
        <v>183</v>
      </c>
      <c r="AU132" s="230" t="s">
        <v>84</v>
      </c>
      <c r="AY132" s="18" t="s">
        <v>148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8" t="s">
        <v>82</v>
      </c>
      <c r="BK132" s="231">
        <f>ROUND(I132*H132,2)</f>
        <v>0</v>
      </c>
      <c r="BL132" s="18" t="s">
        <v>218</v>
      </c>
      <c r="BM132" s="230" t="s">
        <v>207</v>
      </c>
    </row>
    <row r="133" s="2" customFormat="1" ht="16.5" customHeight="1">
      <c r="A133" s="39"/>
      <c r="B133" s="40"/>
      <c r="C133" s="276" t="s">
        <v>8</v>
      </c>
      <c r="D133" s="276" t="s">
        <v>183</v>
      </c>
      <c r="E133" s="277" t="s">
        <v>2099</v>
      </c>
      <c r="F133" s="278" t="s">
        <v>2100</v>
      </c>
      <c r="G133" s="279" t="s">
        <v>295</v>
      </c>
      <c r="H133" s="280">
        <v>70</v>
      </c>
      <c r="I133" s="281"/>
      <c r="J133" s="282">
        <f>ROUND(I133*H133,2)</f>
        <v>0</v>
      </c>
      <c r="K133" s="278" t="s">
        <v>1</v>
      </c>
      <c r="L133" s="283"/>
      <c r="M133" s="284" t="s">
        <v>1</v>
      </c>
      <c r="N133" s="285" t="s">
        <v>39</v>
      </c>
      <c r="O133" s="92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0" t="s">
        <v>280</v>
      </c>
      <c r="AT133" s="230" t="s">
        <v>183</v>
      </c>
      <c r="AU133" s="230" t="s">
        <v>84</v>
      </c>
      <c r="AY133" s="18" t="s">
        <v>148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8" t="s">
        <v>82</v>
      </c>
      <c r="BK133" s="231">
        <f>ROUND(I133*H133,2)</f>
        <v>0</v>
      </c>
      <c r="BL133" s="18" t="s">
        <v>218</v>
      </c>
      <c r="BM133" s="230" t="s">
        <v>224</v>
      </c>
    </row>
    <row r="134" s="2" customFormat="1" ht="24.15" customHeight="1">
      <c r="A134" s="39"/>
      <c r="B134" s="40"/>
      <c r="C134" s="219" t="s">
        <v>224</v>
      </c>
      <c r="D134" s="219" t="s">
        <v>151</v>
      </c>
      <c r="E134" s="220" t="s">
        <v>2101</v>
      </c>
      <c r="F134" s="221" t="s">
        <v>2102</v>
      </c>
      <c r="G134" s="222" t="s">
        <v>295</v>
      </c>
      <c r="H134" s="223">
        <v>650</v>
      </c>
      <c r="I134" s="224"/>
      <c r="J134" s="225">
        <f>ROUND(I134*H134,2)</f>
        <v>0</v>
      </c>
      <c r="K134" s="221" t="s">
        <v>33</v>
      </c>
      <c r="L134" s="45"/>
      <c r="M134" s="226" t="s">
        <v>1</v>
      </c>
      <c r="N134" s="227" t="s">
        <v>39</v>
      </c>
      <c r="O134" s="92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0" t="s">
        <v>218</v>
      </c>
      <c r="AT134" s="230" t="s">
        <v>151</v>
      </c>
      <c r="AU134" s="230" t="s">
        <v>84</v>
      </c>
      <c r="AY134" s="18" t="s">
        <v>148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8" t="s">
        <v>82</v>
      </c>
      <c r="BK134" s="231">
        <f>ROUND(I134*H134,2)</f>
        <v>0</v>
      </c>
      <c r="BL134" s="18" t="s">
        <v>218</v>
      </c>
      <c r="BM134" s="230" t="s">
        <v>240</v>
      </c>
    </row>
    <row r="135" s="14" customFormat="1">
      <c r="A135" s="14"/>
      <c r="B135" s="243"/>
      <c r="C135" s="244"/>
      <c r="D135" s="234" t="s">
        <v>156</v>
      </c>
      <c r="E135" s="245" t="s">
        <v>1</v>
      </c>
      <c r="F135" s="246" t="s">
        <v>2103</v>
      </c>
      <c r="G135" s="244"/>
      <c r="H135" s="247">
        <v>650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156</v>
      </c>
      <c r="AU135" s="253" t="s">
        <v>84</v>
      </c>
      <c r="AV135" s="14" t="s">
        <v>84</v>
      </c>
      <c r="AW135" s="14" t="s">
        <v>30</v>
      </c>
      <c r="AX135" s="14" t="s">
        <v>74</v>
      </c>
      <c r="AY135" s="253" t="s">
        <v>148</v>
      </c>
    </row>
    <row r="136" s="15" customFormat="1">
      <c r="A136" s="15"/>
      <c r="B136" s="254"/>
      <c r="C136" s="255"/>
      <c r="D136" s="234" t="s">
        <v>156</v>
      </c>
      <c r="E136" s="256" t="s">
        <v>1</v>
      </c>
      <c r="F136" s="257" t="s">
        <v>162</v>
      </c>
      <c r="G136" s="255"/>
      <c r="H136" s="258">
        <v>650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64" t="s">
        <v>156</v>
      </c>
      <c r="AU136" s="264" t="s">
        <v>84</v>
      </c>
      <c r="AV136" s="15" t="s">
        <v>155</v>
      </c>
      <c r="AW136" s="15" t="s">
        <v>30</v>
      </c>
      <c r="AX136" s="15" t="s">
        <v>82</v>
      </c>
      <c r="AY136" s="264" t="s">
        <v>148</v>
      </c>
    </row>
    <row r="137" s="2" customFormat="1" ht="16.5" customHeight="1">
      <c r="A137" s="39"/>
      <c r="B137" s="40"/>
      <c r="C137" s="276" t="s">
        <v>267</v>
      </c>
      <c r="D137" s="276" t="s">
        <v>183</v>
      </c>
      <c r="E137" s="277" t="s">
        <v>2104</v>
      </c>
      <c r="F137" s="278" t="s">
        <v>2105</v>
      </c>
      <c r="G137" s="279" t="s">
        <v>295</v>
      </c>
      <c r="H137" s="280">
        <v>300</v>
      </c>
      <c r="I137" s="281"/>
      <c r="J137" s="282">
        <f>ROUND(I137*H137,2)</f>
        <v>0</v>
      </c>
      <c r="K137" s="278" t="s">
        <v>1</v>
      </c>
      <c r="L137" s="283"/>
      <c r="M137" s="284" t="s">
        <v>1</v>
      </c>
      <c r="N137" s="285" t="s">
        <v>39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280</v>
      </c>
      <c r="AT137" s="230" t="s">
        <v>183</v>
      </c>
      <c r="AU137" s="230" t="s">
        <v>84</v>
      </c>
      <c r="AY137" s="18" t="s">
        <v>148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82</v>
      </c>
      <c r="BK137" s="231">
        <f>ROUND(I137*H137,2)</f>
        <v>0</v>
      </c>
      <c r="BL137" s="18" t="s">
        <v>218</v>
      </c>
      <c r="BM137" s="230" t="s">
        <v>254</v>
      </c>
    </row>
    <row r="138" s="2" customFormat="1" ht="16.5" customHeight="1">
      <c r="A138" s="39"/>
      <c r="B138" s="40"/>
      <c r="C138" s="276" t="s">
        <v>230</v>
      </c>
      <c r="D138" s="276" t="s">
        <v>183</v>
      </c>
      <c r="E138" s="277" t="s">
        <v>2106</v>
      </c>
      <c r="F138" s="278" t="s">
        <v>2107</v>
      </c>
      <c r="G138" s="279" t="s">
        <v>295</v>
      </c>
      <c r="H138" s="280">
        <v>350</v>
      </c>
      <c r="I138" s="281"/>
      <c r="J138" s="282">
        <f>ROUND(I138*H138,2)</f>
        <v>0</v>
      </c>
      <c r="K138" s="278" t="s">
        <v>1</v>
      </c>
      <c r="L138" s="283"/>
      <c r="M138" s="284" t="s">
        <v>1</v>
      </c>
      <c r="N138" s="285" t="s">
        <v>39</v>
      </c>
      <c r="O138" s="92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0" t="s">
        <v>280</v>
      </c>
      <c r="AT138" s="230" t="s">
        <v>183</v>
      </c>
      <c r="AU138" s="230" t="s">
        <v>84</v>
      </c>
      <c r="AY138" s="18" t="s">
        <v>148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8" t="s">
        <v>82</v>
      </c>
      <c r="BK138" s="231">
        <f>ROUND(I138*H138,2)</f>
        <v>0</v>
      </c>
      <c r="BL138" s="18" t="s">
        <v>218</v>
      </c>
      <c r="BM138" s="230" t="s">
        <v>264</v>
      </c>
    </row>
    <row r="139" s="2" customFormat="1" ht="33" customHeight="1">
      <c r="A139" s="39"/>
      <c r="B139" s="40"/>
      <c r="C139" s="219" t="s">
        <v>7</v>
      </c>
      <c r="D139" s="219" t="s">
        <v>151</v>
      </c>
      <c r="E139" s="220" t="s">
        <v>2108</v>
      </c>
      <c r="F139" s="221" t="s">
        <v>2109</v>
      </c>
      <c r="G139" s="222" t="s">
        <v>295</v>
      </c>
      <c r="H139" s="223">
        <v>1000</v>
      </c>
      <c r="I139" s="224"/>
      <c r="J139" s="225">
        <f>ROUND(I139*H139,2)</f>
        <v>0</v>
      </c>
      <c r="K139" s="221" t="s">
        <v>33</v>
      </c>
      <c r="L139" s="45"/>
      <c r="M139" s="226" t="s">
        <v>1</v>
      </c>
      <c r="N139" s="227" t="s">
        <v>39</v>
      </c>
      <c r="O139" s="92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0" t="s">
        <v>218</v>
      </c>
      <c r="AT139" s="230" t="s">
        <v>151</v>
      </c>
      <c r="AU139" s="230" t="s">
        <v>84</v>
      </c>
      <c r="AY139" s="18" t="s">
        <v>148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8" t="s">
        <v>82</v>
      </c>
      <c r="BK139" s="231">
        <f>ROUND(I139*H139,2)</f>
        <v>0</v>
      </c>
      <c r="BL139" s="18" t="s">
        <v>218</v>
      </c>
      <c r="BM139" s="230" t="s">
        <v>270</v>
      </c>
    </row>
    <row r="140" s="2" customFormat="1" ht="16.5" customHeight="1">
      <c r="A140" s="39"/>
      <c r="B140" s="40"/>
      <c r="C140" s="276" t="s">
        <v>234</v>
      </c>
      <c r="D140" s="276" t="s">
        <v>183</v>
      </c>
      <c r="E140" s="277" t="s">
        <v>2110</v>
      </c>
      <c r="F140" s="278" t="s">
        <v>2111</v>
      </c>
      <c r="G140" s="279" t="s">
        <v>295</v>
      </c>
      <c r="H140" s="280">
        <v>1000</v>
      </c>
      <c r="I140" s="281"/>
      <c r="J140" s="282">
        <f>ROUND(I140*H140,2)</f>
        <v>0</v>
      </c>
      <c r="K140" s="278" t="s">
        <v>1</v>
      </c>
      <c r="L140" s="283"/>
      <c r="M140" s="284" t="s">
        <v>1</v>
      </c>
      <c r="N140" s="285" t="s">
        <v>39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280</v>
      </c>
      <c r="AT140" s="230" t="s">
        <v>183</v>
      </c>
      <c r="AU140" s="230" t="s">
        <v>84</v>
      </c>
      <c r="AY140" s="18" t="s">
        <v>148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82</v>
      </c>
      <c r="BK140" s="231">
        <f>ROUND(I140*H140,2)</f>
        <v>0</v>
      </c>
      <c r="BL140" s="18" t="s">
        <v>218</v>
      </c>
      <c r="BM140" s="230" t="s">
        <v>280</v>
      </c>
    </row>
    <row r="141" s="2" customFormat="1" ht="24.15" customHeight="1">
      <c r="A141" s="39"/>
      <c r="B141" s="40"/>
      <c r="C141" s="219" t="s">
        <v>328</v>
      </c>
      <c r="D141" s="219" t="s">
        <v>151</v>
      </c>
      <c r="E141" s="220" t="s">
        <v>2112</v>
      </c>
      <c r="F141" s="221" t="s">
        <v>2113</v>
      </c>
      <c r="G141" s="222" t="s">
        <v>295</v>
      </c>
      <c r="H141" s="223">
        <v>20</v>
      </c>
      <c r="I141" s="224"/>
      <c r="J141" s="225">
        <f>ROUND(I141*H141,2)</f>
        <v>0</v>
      </c>
      <c r="K141" s="221" t="s">
        <v>33</v>
      </c>
      <c r="L141" s="45"/>
      <c r="M141" s="226" t="s">
        <v>1</v>
      </c>
      <c r="N141" s="227" t="s">
        <v>39</v>
      </c>
      <c r="O141" s="92"/>
      <c r="P141" s="228">
        <f>O141*H141</f>
        <v>0</v>
      </c>
      <c r="Q141" s="228">
        <v>0</v>
      </c>
      <c r="R141" s="228">
        <f>Q141*H141</f>
        <v>0</v>
      </c>
      <c r="S141" s="228">
        <v>0</v>
      </c>
      <c r="T141" s="229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218</v>
      </c>
      <c r="AT141" s="230" t="s">
        <v>151</v>
      </c>
      <c r="AU141" s="230" t="s">
        <v>84</v>
      </c>
      <c r="AY141" s="18" t="s">
        <v>148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82</v>
      </c>
      <c r="BK141" s="231">
        <f>ROUND(I141*H141,2)</f>
        <v>0</v>
      </c>
      <c r="BL141" s="18" t="s">
        <v>218</v>
      </c>
      <c r="BM141" s="230" t="s">
        <v>289</v>
      </c>
    </row>
    <row r="142" s="2" customFormat="1" ht="16.5" customHeight="1">
      <c r="A142" s="39"/>
      <c r="B142" s="40"/>
      <c r="C142" s="276" t="s">
        <v>264</v>
      </c>
      <c r="D142" s="276" t="s">
        <v>183</v>
      </c>
      <c r="E142" s="277" t="s">
        <v>2114</v>
      </c>
      <c r="F142" s="278" t="s">
        <v>2115</v>
      </c>
      <c r="G142" s="279" t="s">
        <v>295</v>
      </c>
      <c r="H142" s="280">
        <v>20</v>
      </c>
      <c r="I142" s="281"/>
      <c r="J142" s="282">
        <f>ROUND(I142*H142,2)</f>
        <v>0</v>
      </c>
      <c r="K142" s="278" t="s">
        <v>1</v>
      </c>
      <c r="L142" s="283"/>
      <c r="M142" s="284" t="s">
        <v>1</v>
      </c>
      <c r="N142" s="285" t="s">
        <v>39</v>
      </c>
      <c r="O142" s="92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0" t="s">
        <v>280</v>
      </c>
      <c r="AT142" s="230" t="s">
        <v>183</v>
      </c>
      <c r="AU142" s="230" t="s">
        <v>84</v>
      </c>
      <c r="AY142" s="18" t="s">
        <v>148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8" t="s">
        <v>82</v>
      </c>
      <c r="BK142" s="231">
        <f>ROUND(I142*H142,2)</f>
        <v>0</v>
      </c>
      <c r="BL142" s="18" t="s">
        <v>218</v>
      </c>
      <c r="BM142" s="230" t="s">
        <v>296</v>
      </c>
    </row>
    <row r="143" s="2" customFormat="1" ht="24.15" customHeight="1">
      <c r="A143" s="39"/>
      <c r="B143" s="40"/>
      <c r="C143" s="219" t="s">
        <v>352</v>
      </c>
      <c r="D143" s="219" t="s">
        <v>151</v>
      </c>
      <c r="E143" s="220" t="s">
        <v>2116</v>
      </c>
      <c r="F143" s="221" t="s">
        <v>2117</v>
      </c>
      <c r="G143" s="222" t="s">
        <v>295</v>
      </c>
      <c r="H143" s="223">
        <v>150</v>
      </c>
      <c r="I143" s="224"/>
      <c r="J143" s="225">
        <f>ROUND(I143*H143,2)</f>
        <v>0</v>
      </c>
      <c r="K143" s="221" t="s">
        <v>33</v>
      </c>
      <c r="L143" s="45"/>
      <c r="M143" s="226" t="s">
        <v>1</v>
      </c>
      <c r="N143" s="227" t="s">
        <v>39</v>
      </c>
      <c r="O143" s="92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0" t="s">
        <v>218</v>
      </c>
      <c r="AT143" s="230" t="s">
        <v>151</v>
      </c>
      <c r="AU143" s="230" t="s">
        <v>84</v>
      </c>
      <c r="AY143" s="18" t="s">
        <v>148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8" t="s">
        <v>82</v>
      </c>
      <c r="BK143" s="231">
        <f>ROUND(I143*H143,2)</f>
        <v>0</v>
      </c>
      <c r="BL143" s="18" t="s">
        <v>218</v>
      </c>
      <c r="BM143" s="230" t="s">
        <v>304</v>
      </c>
    </row>
    <row r="144" s="2" customFormat="1" ht="16.5" customHeight="1">
      <c r="A144" s="39"/>
      <c r="B144" s="40"/>
      <c r="C144" s="276" t="s">
        <v>280</v>
      </c>
      <c r="D144" s="276" t="s">
        <v>183</v>
      </c>
      <c r="E144" s="277" t="s">
        <v>2118</v>
      </c>
      <c r="F144" s="278" t="s">
        <v>2119</v>
      </c>
      <c r="G144" s="279" t="s">
        <v>295</v>
      </c>
      <c r="H144" s="280">
        <v>150</v>
      </c>
      <c r="I144" s="281"/>
      <c r="J144" s="282">
        <f>ROUND(I144*H144,2)</f>
        <v>0</v>
      </c>
      <c r="K144" s="278" t="s">
        <v>1</v>
      </c>
      <c r="L144" s="283"/>
      <c r="M144" s="284" t="s">
        <v>1</v>
      </c>
      <c r="N144" s="285" t="s">
        <v>39</v>
      </c>
      <c r="O144" s="92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0" t="s">
        <v>280</v>
      </c>
      <c r="AT144" s="230" t="s">
        <v>183</v>
      </c>
      <c r="AU144" s="230" t="s">
        <v>84</v>
      </c>
      <c r="AY144" s="18" t="s">
        <v>148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8" t="s">
        <v>82</v>
      </c>
      <c r="BK144" s="231">
        <f>ROUND(I144*H144,2)</f>
        <v>0</v>
      </c>
      <c r="BL144" s="18" t="s">
        <v>218</v>
      </c>
      <c r="BM144" s="230" t="s">
        <v>314</v>
      </c>
    </row>
    <row r="145" s="2" customFormat="1" ht="21.75" customHeight="1">
      <c r="A145" s="39"/>
      <c r="B145" s="40"/>
      <c r="C145" s="219" t="s">
        <v>362</v>
      </c>
      <c r="D145" s="219" t="s">
        <v>151</v>
      </c>
      <c r="E145" s="220" t="s">
        <v>2120</v>
      </c>
      <c r="F145" s="221" t="s">
        <v>2121</v>
      </c>
      <c r="G145" s="222" t="s">
        <v>165</v>
      </c>
      <c r="H145" s="223">
        <v>986</v>
      </c>
      <c r="I145" s="224"/>
      <c r="J145" s="225">
        <f>ROUND(I145*H145,2)</f>
        <v>0</v>
      </c>
      <c r="K145" s="221" t="s">
        <v>33</v>
      </c>
      <c r="L145" s="45"/>
      <c r="M145" s="226" t="s">
        <v>1</v>
      </c>
      <c r="N145" s="227" t="s">
        <v>39</v>
      </c>
      <c r="O145" s="92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0" t="s">
        <v>218</v>
      </c>
      <c r="AT145" s="230" t="s">
        <v>151</v>
      </c>
      <c r="AU145" s="230" t="s">
        <v>84</v>
      </c>
      <c r="AY145" s="18" t="s">
        <v>148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8" t="s">
        <v>82</v>
      </c>
      <c r="BK145" s="231">
        <f>ROUND(I145*H145,2)</f>
        <v>0</v>
      </c>
      <c r="BL145" s="18" t="s">
        <v>218</v>
      </c>
      <c r="BM145" s="230" t="s">
        <v>324</v>
      </c>
    </row>
    <row r="146" s="2" customFormat="1" ht="24.15" customHeight="1">
      <c r="A146" s="39"/>
      <c r="B146" s="40"/>
      <c r="C146" s="219" t="s">
        <v>304</v>
      </c>
      <c r="D146" s="219" t="s">
        <v>151</v>
      </c>
      <c r="E146" s="220" t="s">
        <v>2122</v>
      </c>
      <c r="F146" s="221" t="s">
        <v>2123</v>
      </c>
      <c r="G146" s="222" t="s">
        <v>165</v>
      </c>
      <c r="H146" s="223">
        <v>3</v>
      </c>
      <c r="I146" s="224"/>
      <c r="J146" s="225">
        <f>ROUND(I146*H146,2)</f>
        <v>0</v>
      </c>
      <c r="K146" s="221" t="s">
        <v>33</v>
      </c>
      <c r="L146" s="45"/>
      <c r="M146" s="226" t="s">
        <v>1</v>
      </c>
      <c r="N146" s="227" t="s">
        <v>39</v>
      </c>
      <c r="O146" s="92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0" t="s">
        <v>218</v>
      </c>
      <c r="AT146" s="230" t="s">
        <v>151</v>
      </c>
      <c r="AU146" s="230" t="s">
        <v>84</v>
      </c>
      <c r="AY146" s="18" t="s">
        <v>148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8" t="s">
        <v>82</v>
      </c>
      <c r="BK146" s="231">
        <f>ROUND(I146*H146,2)</f>
        <v>0</v>
      </c>
      <c r="BL146" s="18" t="s">
        <v>218</v>
      </c>
      <c r="BM146" s="230" t="s">
        <v>327</v>
      </c>
    </row>
    <row r="147" s="2" customFormat="1" ht="16.5" customHeight="1">
      <c r="A147" s="39"/>
      <c r="B147" s="40"/>
      <c r="C147" s="276" t="s">
        <v>377</v>
      </c>
      <c r="D147" s="276" t="s">
        <v>183</v>
      </c>
      <c r="E147" s="277" t="s">
        <v>2124</v>
      </c>
      <c r="F147" s="278" t="s">
        <v>2125</v>
      </c>
      <c r="G147" s="279" t="s">
        <v>1996</v>
      </c>
      <c r="H147" s="280">
        <v>3</v>
      </c>
      <c r="I147" s="281"/>
      <c r="J147" s="282">
        <f>ROUND(I147*H147,2)</f>
        <v>0</v>
      </c>
      <c r="K147" s="278" t="s">
        <v>1</v>
      </c>
      <c r="L147" s="283"/>
      <c r="M147" s="284" t="s">
        <v>1</v>
      </c>
      <c r="N147" s="285" t="s">
        <v>39</v>
      </c>
      <c r="O147" s="92"/>
      <c r="P147" s="228">
        <f>O147*H147</f>
        <v>0</v>
      </c>
      <c r="Q147" s="228">
        <v>0</v>
      </c>
      <c r="R147" s="228">
        <f>Q147*H147</f>
        <v>0</v>
      </c>
      <c r="S147" s="228">
        <v>0</v>
      </c>
      <c r="T147" s="229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0" t="s">
        <v>280</v>
      </c>
      <c r="AT147" s="230" t="s">
        <v>183</v>
      </c>
      <c r="AU147" s="230" t="s">
        <v>84</v>
      </c>
      <c r="AY147" s="18" t="s">
        <v>148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8" t="s">
        <v>82</v>
      </c>
      <c r="BK147" s="231">
        <f>ROUND(I147*H147,2)</f>
        <v>0</v>
      </c>
      <c r="BL147" s="18" t="s">
        <v>218</v>
      </c>
      <c r="BM147" s="230" t="s">
        <v>331</v>
      </c>
    </row>
    <row r="148" s="2" customFormat="1" ht="24.15" customHeight="1">
      <c r="A148" s="39"/>
      <c r="B148" s="40"/>
      <c r="C148" s="219" t="s">
        <v>314</v>
      </c>
      <c r="D148" s="219" t="s">
        <v>151</v>
      </c>
      <c r="E148" s="220" t="s">
        <v>2126</v>
      </c>
      <c r="F148" s="221" t="s">
        <v>2127</v>
      </c>
      <c r="G148" s="222" t="s">
        <v>165</v>
      </c>
      <c r="H148" s="223">
        <v>2</v>
      </c>
      <c r="I148" s="224"/>
      <c r="J148" s="225">
        <f>ROUND(I148*H148,2)</f>
        <v>0</v>
      </c>
      <c r="K148" s="221" t="s">
        <v>33</v>
      </c>
      <c r="L148" s="45"/>
      <c r="M148" s="226" t="s">
        <v>1</v>
      </c>
      <c r="N148" s="227" t="s">
        <v>39</v>
      </c>
      <c r="O148" s="92"/>
      <c r="P148" s="228">
        <f>O148*H148</f>
        <v>0</v>
      </c>
      <c r="Q148" s="228">
        <v>0</v>
      </c>
      <c r="R148" s="228">
        <f>Q148*H148</f>
        <v>0</v>
      </c>
      <c r="S148" s="228">
        <v>0</v>
      </c>
      <c r="T148" s="229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0" t="s">
        <v>218</v>
      </c>
      <c r="AT148" s="230" t="s">
        <v>151</v>
      </c>
      <c r="AU148" s="230" t="s">
        <v>84</v>
      </c>
      <c r="AY148" s="18" t="s">
        <v>148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8" t="s">
        <v>82</v>
      </c>
      <c r="BK148" s="231">
        <f>ROUND(I148*H148,2)</f>
        <v>0</v>
      </c>
      <c r="BL148" s="18" t="s">
        <v>218</v>
      </c>
      <c r="BM148" s="230" t="s">
        <v>334</v>
      </c>
    </row>
    <row r="149" s="2" customFormat="1" ht="16.5" customHeight="1">
      <c r="A149" s="39"/>
      <c r="B149" s="40"/>
      <c r="C149" s="276" t="s">
        <v>391</v>
      </c>
      <c r="D149" s="276" t="s">
        <v>183</v>
      </c>
      <c r="E149" s="277" t="s">
        <v>2128</v>
      </c>
      <c r="F149" s="278" t="s">
        <v>2129</v>
      </c>
      <c r="G149" s="279" t="s">
        <v>1996</v>
      </c>
      <c r="H149" s="280">
        <v>2</v>
      </c>
      <c r="I149" s="281"/>
      <c r="J149" s="282">
        <f>ROUND(I149*H149,2)</f>
        <v>0</v>
      </c>
      <c r="K149" s="278" t="s">
        <v>1</v>
      </c>
      <c r="L149" s="283"/>
      <c r="M149" s="284" t="s">
        <v>1</v>
      </c>
      <c r="N149" s="285" t="s">
        <v>39</v>
      </c>
      <c r="O149" s="92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0" t="s">
        <v>280</v>
      </c>
      <c r="AT149" s="230" t="s">
        <v>183</v>
      </c>
      <c r="AU149" s="230" t="s">
        <v>84</v>
      </c>
      <c r="AY149" s="18" t="s">
        <v>148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8" t="s">
        <v>82</v>
      </c>
      <c r="BK149" s="231">
        <f>ROUND(I149*H149,2)</f>
        <v>0</v>
      </c>
      <c r="BL149" s="18" t="s">
        <v>218</v>
      </c>
      <c r="BM149" s="230" t="s">
        <v>351</v>
      </c>
    </row>
    <row r="150" s="2" customFormat="1" ht="21.75" customHeight="1">
      <c r="A150" s="39"/>
      <c r="B150" s="40"/>
      <c r="C150" s="219" t="s">
        <v>334</v>
      </c>
      <c r="D150" s="219" t="s">
        <v>151</v>
      </c>
      <c r="E150" s="220" t="s">
        <v>2130</v>
      </c>
      <c r="F150" s="221" t="s">
        <v>2131</v>
      </c>
      <c r="G150" s="222" t="s">
        <v>165</v>
      </c>
      <c r="H150" s="223">
        <v>21</v>
      </c>
      <c r="I150" s="224"/>
      <c r="J150" s="225">
        <f>ROUND(I150*H150,2)</f>
        <v>0</v>
      </c>
      <c r="K150" s="221" t="s">
        <v>33</v>
      </c>
      <c r="L150" s="45"/>
      <c r="M150" s="226" t="s">
        <v>1</v>
      </c>
      <c r="N150" s="227" t="s">
        <v>39</v>
      </c>
      <c r="O150" s="92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0" t="s">
        <v>218</v>
      </c>
      <c r="AT150" s="230" t="s">
        <v>151</v>
      </c>
      <c r="AU150" s="230" t="s">
        <v>84</v>
      </c>
      <c r="AY150" s="18" t="s">
        <v>148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8" t="s">
        <v>82</v>
      </c>
      <c r="BK150" s="231">
        <f>ROUND(I150*H150,2)</f>
        <v>0</v>
      </c>
      <c r="BL150" s="18" t="s">
        <v>218</v>
      </c>
      <c r="BM150" s="230" t="s">
        <v>356</v>
      </c>
    </row>
    <row r="151" s="2" customFormat="1" ht="16.5" customHeight="1">
      <c r="A151" s="39"/>
      <c r="B151" s="40"/>
      <c r="C151" s="276" t="s">
        <v>450</v>
      </c>
      <c r="D151" s="276" t="s">
        <v>183</v>
      </c>
      <c r="E151" s="277" t="s">
        <v>2132</v>
      </c>
      <c r="F151" s="278" t="s">
        <v>2133</v>
      </c>
      <c r="G151" s="279" t="s">
        <v>1996</v>
      </c>
      <c r="H151" s="280">
        <v>21</v>
      </c>
      <c r="I151" s="281"/>
      <c r="J151" s="282">
        <f>ROUND(I151*H151,2)</f>
        <v>0</v>
      </c>
      <c r="K151" s="278" t="s">
        <v>1</v>
      </c>
      <c r="L151" s="283"/>
      <c r="M151" s="284" t="s">
        <v>1</v>
      </c>
      <c r="N151" s="285" t="s">
        <v>39</v>
      </c>
      <c r="O151" s="92"/>
      <c r="P151" s="228">
        <f>O151*H151</f>
        <v>0</v>
      </c>
      <c r="Q151" s="228">
        <v>0</v>
      </c>
      <c r="R151" s="228">
        <f>Q151*H151</f>
        <v>0</v>
      </c>
      <c r="S151" s="228">
        <v>0</v>
      </c>
      <c r="T151" s="229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0" t="s">
        <v>280</v>
      </c>
      <c r="AT151" s="230" t="s">
        <v>183</v>
      </c>
      <c r="AU151" s="230" t="s">
        <v>84</v>
      </c>
      <c r="AY151" s="18" t="s">
        <v>148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8" t="s">
        <v>82</v>
      </c>
      <c r="BK151" s="231">
        <f>ROUND(I151*H151,2)</f>
        <v>0</v>
      </c>
      <c r="BL151" s="18" t="s">
        <v>218</v>
      </c>
      <c r="BM151" s="230" t="s">
        <v>368</v>
      </c>
    </row>
    <row r="152" s="2" customFormat="1" ht="21.75" customHeight="1">
      <c r="A152" s="39"/>
      <c r="B152" s="40"/>
      <c r="C152" s="219" t="s">
        <v>351</v>
      </c>
      <c r="D152" s="219" t="s">
        <v>151</v>
      </c>
      <c r="E152" s="220" t="s">
        <v>2134</v>
      </c>
      <c r="F152" s="221" t="s">
        <v>2135</v>
      </c>
      <c r="G152" s="222" t="s">
        <v>165</v>
      </c>
      <c r="H152" s="223">
        <v>22</v>
      </c>
      <c r="I152" s="224"/>
      <c r="J152" s="225">
        <f>ROUND(I152*H152,2)</f>
        <v>0</v>
      </c>
      <c r="K152" s="221" t="s">
        <v>33</v>
      </c>
      <c r="L152" s="45"/>
      <c r="M152" s="226" t="s">
        <v>1</v>
      </c>
      <c r="N152" s="227" t="s">
        <v>39</v>
      </c>
      <c r="O152" s="92"/>
      <c r="P152" s="228">
        <f>O152*H152</f>
        <v>0</v>
      </c>
      <c r="Q152" s="228">
        <v>0</v>
      </c>
      <c r="R152" s="228">
        <f>Q152*H152</f>
        <v>0</v>
      </c>
      <c r="S152" s="228">
        <v>0</v>
      </c>
      <c r="T152" s="229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0" t="s">
        <v>218</v>
      </c>
      <c r="AT152" s="230" t="s">
        <v>151</v>
      </c>
      <c r="AU152" s="230" t="s">
        <v>84</v>
      </c>
      <c r="AY152" s="18" t="s">
        <v>148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8" t="s">
        <v>82</v>
      </c>
      <c r="BK152" s="231">
        <f>ROUND(I152*H152,2)</f>
        <v>0</v>
      </c>
      <c r="BL152" s="18" t="s">
        <v>218</v>
      </c>
      <c r="BM152" s="230" t="s">
        <v>374</v>
      </c>
    </row>
    <row r="153" s="2" customFormat="1" ht="16.5" customHeight="1">
      <c r="A153" s="39"/>
      <c r="B153" s="40"/>
      <c r="C153" s="276" t="s">
        <v>459</v>
      </c>
      <c r="D153" s="276" t="s">
        <v>183</v>
      </c>
      <c r="E153" s="277" t="s">
        <v>2136</v>
      </c>
      <c r="F153" s="278" t="s">
        <v>2137</v>
      </c>
      <c r="G153" s="279" t="s">
        <v>1996</v>
      </c>
      <c r="H153" s="280">
        <v>22</v>
      </c>
      <c r="I153" s="281"/>
      <c r="J153" s="282">
        <f>ROUND(I153*H153,2)</f>
        <v>0</v>
      </c>
      <c r="K153" s="278" t="s">
        <v>1</v>
      </c>
      <c r="L153" s="283"/>
      <c r="M153" s="284" t="s">
        <v>1</v>
      </c>
      <c r="N153" s="285" t="s">
        <v>39</v>
      </c>
      <c r="O153" s="92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0" t="s">
        <v>280</v>
      </c>
      <c r="AT153" s="230" t="s">
        <v>183</v>
      </c>
      <c r="AU153" s="230" t="s">
        <v>84</v>
      </c>
      <c r="AY153" s="18" t="s">
        <v>148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8" t="s">
        <v>82</v>
      </c>
      <c r="BK153" s="231">
        <f>ROUND(I153*H153,2)</f>
        <v>0</v>
      </c>
      <c r="BL153" s="18" t="s">
        <v>218</v>
      </c>
      <c r="BM153" s="230" t="s">
        <v>380</v>
      </c>
    </row>
    <row r="154" s="2" customFormat="1" ht="33" customHeight="1">
      <c r="A154" s="39"/>
      <c r="B154" s="40"/>
      <c r="C154" s="219" t="s">
        <v>356</v>
      </c>
      <c r="D154" s="219" t="s">
        <v>151</v>
      </c>
      <c r="E154" s="220" t="s">
        <v>2138</v>
      </c>
      <c r="F154" s="221" t="s">
        <v>2139</v>
      </c>
      <c r="G154" s="222" t="s">
        <v>165</v>
      </c>
      <c r="H154" s="223">
        <v>22</v>
      </c>
      <c r="I154" s="224"/>
      <c r="J154" s="225">
        <f>ROUND(I154*H154,2)</f>
        <v>0</v>
      </c>
      <c r="K154" s="221" t="s">
        <v>33</v>
      </c>
      <c r="L154" s="45"/>
      <c r="M154" s="226" t="s">
        <v>1</v>
      </c>
      <c r="N154" s="227" t="s">
        <v>39</v>
      </c>
      <c r="O154" s="92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0" t="s">
        <v>218</v>
      </c>
      <c r="AT154" s="230" t="s">
        <v>151</v>
      </c>
      <c r="AU154" s="230" t="s">
        <v>84</v>
      </c>
      <c r="AY154" s="18" t="s">
        <v>148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8" t="s">
        <v>82</v>
      </c>
      <c r="BK154" s="231">
        <f>ROUND(I154*H154,2)</f>
        <v>0</v>
      </c>
      <c r="BL154" s="18" t="s">
        <v>218</v>
      </c>
      <c r="BM154" s="230" t="s">
        <v>385</v>
      </c>
    </row>
    <row r="155" s="2" customFormat="1" ht="16.5" customHeight="1">
      <c r="A155" s="39"/>
      <c r="B155" s="40"/>
      <c r="C155" s="276" t="s">
        <v>469</v>
      </c>
      <c r="D155" s="276" t="s">
        <v>183</v>
      </c>
      <c r="E155" s="277" t="s">
        <v>2140</v>
      </c>
      <c r="F155" s="278" t="s">
        <v>2141</v>
      </c>
      <c r="G155" s="279" t="s">
        <v>1996</v>
      </c>
      <c r="H155" s="280">
        <v>22</v>
      </c>
      <c r="I155" s="281"/>
      <c r="J155" s="282">
        <f>ROUND(I155*H155,2)</f>
        <v>0</v>
      </c>
      <c r="K155" s="278" t="s">
        <v>1</v>
      </c>
      <c r="L155" s="283"/>
      <c r="M155" s="284" t="s">
        <v>1</v>
      </c>
      <c r="N155" s="285" t="s">
        <v>39</v>
      </c>
      <c r="O155" s="92"/>
      <c r="P155" s="228">
        <f>O155*H155</f>
        <v>0</v>
      </c>
      <c r="Q155" s="228">
        <v>0</v>
      </c>
      <c r="R155" s="228">
        <f>Q155*H155</f>
        <v>0</v>
      </c>
      <c r="S155" s="228">
        <v>0</v>
      </c>
      <c r="T155" s="229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0" t="s">
        <v>280</v>
      </c>
      <c r="AT155" s="230" t="s">
        <v>183</v>
      </c>
      <c r="AU155" s="230" t="s">
        <v>84</v>
      </c>
      <c r="AY155" s="18" t="s">
        <v>148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8" t="s">
        <v>82</v>
      </c>
      <c r="BK155" s="231">
        <f>ROUND(I155*H155,2)</f>
        <v>0</v>
      </c>
      <c r="BL155" s="18" t="s">
        <v>218</v>
      </c>
      <c r="BM155" s="230" t="s">
        <v>394</v>
      </c>
    </row>
    <row r="156" s="2" customFormat="1" ht="24.15" customHeight="1">
      <c r="A156" s="39"/>
      <c r="B156" s="40"/>
      <c r="C156" s="219" t="s">
        <v>368</v>
      </c>
      <c r="D156" s="219" t="s">
        <v>151</v>
      </c>
      <c r="E156" s="220" t="s">
        <v>2142</v>
      </c>
      <c r="F156" s="221" t="s">
        <v>2143</v>
      </c>
      <c r="G156" s="222" t="s">
        <v>165</v>
      </c>
      <c r="H156" s="223">
        <v>2</v>
      </c>
      <c r="I156" s="224"/>
      <c r="J156" s="225">
        <f>ROUND(I156*H156,2)</f>
        <v>0</v>
      </c>
      <c r="K156" s="221" t="s">
        <v>33</v>
      </c>
      <c r="L156" s="45"/>
      <c r="M156" s="226" t="s">
        <v>1</v>
      </c>
      <c r="N156" s="227" t="s">
        <v>39</v>
      </c>
      <c r="O156" s="92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0" t="s">
        <v>218</v>
      </c>
      <c r="AT156" s="230" t="s">
        <v>151</v>
      </c>
      <c r="AU156" s="230" t="s">
        <v>84</v>
      </c>
      <c r="AY156" s="18" t="s">
        <v>148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8" t="s">
        <v>82</v>
      </c>
      <c r="BK156" s="231">
        <f>ROUND(I156*H156,2)</f>
        <v>0</v>
      </c>
      <c r="BL156" s="18" t="s">
        <v>218</v>
      </c>
      <c r="BM156" s="230" t="s">
        <v>411</v>
      </c>
    </row>
    <row r="157" s="2" customFormat="1" ht="16.5" customHeight="1">
      <c r="A157" s="39"/>
      <c r="B157" s="40"/>
      <c r="C157" s="276" t="s">
        <v>476</v>
      </c>
      <c r="D157" s="276" t="s">
        <v>183</v>
      </c>
      <c r="E157" s="277" t="s">
        <v>2144</v>
      </c>
      <c r="F157" s="278" t="s">
        <v>2145</v>
      </c>
      <c r="G157" s="279" t="s">
        <v>1996</v>
      </c>
      <c r="H157" s="280">
        <v>2</v>
      </c>
      <c r="I157" s="281"/>
      <c r="J157" s="282">
        <f>ROUND(I157*H157,2)</f>
        <v>0</v>
      </c>
      <c r="K157" s="278" t="s">
        <v>1</v>
      </c>
      <c r="L157" s="283"/>
      <c r="M157" s="284" t="s">
        <v>1</v>
      </c>
      <c r="N157" s="285" t="s">
        <v>39</v>
      </c>
      <c r="O157" s="92"/>
      <c r="P157" s="228">
        <f>O157*H157</f>
        <v>0</v>
      </c>
      <c r="Q157" s="228">
        <v>0</v>
      </c>
      <c r="R157" s="228">
        <f>Q157*H157</f>
        <v>0</v>
      </c>
      <c r="S157" s="228">
        <v>0</v>
      </c>
      <c r="T157" s="229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0" t="s">
        <v>280</v>
      </c>
      <c r="AT157" s="230" t="s">
        <v>183</v>
      </c>
      <c r="AU157" s="230" t="s">
        <v>84</v>
      </c>
      <c r="AY157" s="18" t="s">
        <v>148</v>
      </c>
      <c r="BE157" s="231">
        <f>IF(N157="základní",J157,0)</f>
        <v>0</v>
      </c>
      <c r="BF157" s="231">
        <f>IF(N157="snížená",J157,0)</f>
        <v>0</v>
      </c>
      <c r="BG157" s="231">
        <f>IF(N157="zákl. přenesená",J157,0)</f>
        <v>0</v>
      </c>
      <c r="BH157" s="231">
        <f>IF(N157="sníž. přenesená",J157,0)</f>
        <v>0</v>
      </c>
      <c r="BI157" s="231">
        <f>IF(N157="nulová",J157,0)</f>
        <v>0</v>
      </c>
      <c r="BJ157" s="18" t="s">
        <v>82</v>
      </c>
      <c r="BK157" s="231">
        <f>ROUND(I157*H157,2)</f>
        <v>0</v>
      </c>
      <c r="BL157" s="18" t="s">
        <v>218</v>
      </c>
      <c r="BM157" s="230" t="s">
        <v>417</v>
      </c>
    </row>
    <row r="158" s="2" customFormat="1" ht="24.15" customHeight="1">
      <c r="A158" s="39"/>
      <c r="B158" s="40"/>
      <c r="C158" s="219" t="s">
        <v>417</v>
      </c>
      <c r="D158" s="219" t="s">
        <v>151</v>
      </c>
      <c r="E158" s="220" t="s">
        <v>2146</v>
      </c>
      <c r="F158" s="221" t="s">
        <v>2147</v>
      </c>
      <c r="G158" s="222" t="s">
        <v>165</v>
      </c>
      <c r="H158" s="223">
        <v>8</v>
      </c>
      <c r="I158" s="224"/>
      <c r="J158" s="225">
        <f>ROUND(I158*H158,2)</f>
        <v>0</v>
      </c>
      <c r="K158" s="221" t="s">
        <v>33</v>
      </c>
      <c r="L158" s="45"/>
      <c r="M158" s="226" t="s">
        <v>1</v>
      </c>
      <c r="N158" s="227" t="s">
        <v>39</v>
      </c>
      <c r="O158" s="92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0" t="s">
        <v>218</v>
      </c>
      <c r="AT158" s="230" t="s">
        <v>151</v>
      </c>
      <c r="AU158" s="230" t="s">
        <v>84</v>
      </c>
      <c r="AY158" s="18" t="s">
        <v>148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8" t="s">
        <v>82</v>
      </c>
      <c r="BK158" s="231">
        <f>ROUND(I158*H158,2)</f>
        <v>0</v>
      </c>
      <c r="BL158" s="18" t="s">
        <v>218</v>
      </c>
      <c r="BM158" s="230" t="s">
        <v>424</v>
      </c>
    </row>
    <row r="159" s="2" customFormat="1" ht="16.5" customHeight="1">
      <c r="A159" s="39"/>
      <c r="B159" s="40"/>
      <c r="C159" s="276" t="s">
        <v>539</v>
      </c>
      <c r="D159" s="276" t="s">
        <v>183</v>
      </c>
      <c r="E159" s="277" t="s">
        <v>2148</v>
      </c>
      <c r="F159" s="278" t="s">
        <v>2149</v>
      </c>
      <c r="G159" s="279" t="s">
        <v>1996</v>
      </c>
      <c r="H159" s="280">
        <v>8</v>
      </c>
      <c r="I159" s="281"/>
      <c r="J159" s="282">
        <f>ROUND(I159*H159,2)</f>
        <v>0</v>
      </c>
      <c r="K159" s="278" t="s">
        <v>1</v>
      </c>
      <c r="L159" s="283"/>
      <c r="M159" s="284" t="s">
        <v>1</v>
      </c>
      <c r="N159" s="285" t="s">
        <v>39</v>
      </c>
      <c r="O159" s="92"/>
      <c r="P159" s="228">
        <f>O159*H159</f>
        <v>0</v>
      </c>
      <c r="Q159" s="228">
        <v>0</v>
      </c>
      <c r="R159" s="228">
        <f>Q159*H159</f>
        <v>0</v>
      </c>
      <c r="S159" s="228">
        <v>0</v>
      </c>
      <c r="T159" s="229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0" t="s">
        <v>280</v>
      </c>
      <c r="AT159" s="230" t="s">
        <v>183</v>
      </c>
      <c r="AU159" s="230" t="s">
        <v>84</v>
      </c>
      <c r="AY159" s="18" t="s">
        <v>148</v>
      </c>
      <c r="BE159" s="231">
        <f>IF(N159="základní",J159,0)</f>
        <v>0</v>
      </c>
      <c r="BF159" s="231">
        <f>IF(N159="snížená",J159,0)</f>
        <v>0</v>
      </c>
      <c r="BG159" s="231">
        <f>IF(N159="zákl. přenesená",J159,0)</f>
        <v>0</v>
      </c>
      <c r="BH159" s="231">
        <f>IF(N159="sníž. přenesená",J159,0)</f>
        <v>0</v>
      </c>
      <c r="BI159" s="231">
        <f>IF(N159="nulová",J159,0)</f>
        <v>0</v>
      </c>
      <c r="BJ159" s="18" t="s">
        <v>82</v>
      </c>
      <c r="BK159" s="231">
        <f>ROUND(I159*H159,2)</f>
        <v>0</v>
      </c>
      <c r="BL159" s="18" t="s">
        <v>218</v>
      </c>
      <c r="BM159" s="230" t="s">
        <v>428</v>
      </c>
    </row>
    <row r="160" s="2" customFormat="1" ht="16.5" customHeight="1">
      <c r="A160" s="39"/>
      <c r="B160" s="40"/>
      <c r="C160" s="219" t="s">
        <v>424</v>
      </c>
      <c r="D160" s="219" t="s">
        <v>151</v>
      </c>
      <c r="E160" s="220" t="s">
        <v>2150</v>
      </c>
      <c r="F160" s="221" t="s">
        <v>2151</v>
      </c>
      <c r="G160" s="222" t="s">
        <v>165</v>
      </c>
      <c r="H160" s="223">
        <v>45</v>
      </c>
      <c r="I160" s="224"/>
      <c r="J160" s="225">
        <f>ROUND(I160*H160,2)</f>
        <v>0</v>
      </c>
      <c r="K160" s="221" t="s">
        <v>1</v>
      </c>
      <c r="L160" s="45"/>
      <c r="M160" s="226" t="s">
        <v>1</v>
      </c>
      <c r="N160" s="227" t="s">
        <v>39</v>
      </c>
      <c r="O160" s="92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0" t="s">
        <v>218</v>
      </c>
      <c r="AT160" s="230" t="s">
        <v>151</v>
      </c>
      <c r="AU160" s="230" t="s">
        <v>84</v>
      </c>
      <c r="AY160" s="18" t="s">
        <v>148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8" t="s">
        <v>82</v>
      </c>
      <c r="BK160" s="231">
        <f>ROUND(I160*H160,2)</f>
        <v>0</v>
      </c>
      <c r="BL160" s="18" t="s">
        <v>218</v>
      </c>
      <c r="BM160" s="230" t="s">
        <v>436</v>
      </c>
    </row>
    <row r="161" s="14" customFormat="1">
      <c r="A161" s="14"/>
      <c r="B161" s="243"/>
      <c r="C161" s="244"/>
      <c r="D161" s="234" t="s">
        <v>156</v>
      </c>
      <c r="E161" s="245" t="s">
        <v>1</v>
      </c>
      <c r="F161" s="246" t="s">
        <v>2152</v>
      </c>
      <c r="G161" s="244"/>
      <c r="H161" s="247">
        <v>45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156</v>
      </c>
      <c r="AU161" s="253" t="s">
        <v>84</v>
      </c>
      <c r="AV161" s="14" t="s">
        <v>84</v>
      </c>
      <c r="AW161" s="14" t="s">
        <v>30</v>
      </c>
      <c r="AX161" s="14" t="s">
        <v>74</v>
      </c>
      <c r="AY161" s="253" t="s">
        <v>148</v>
      </c>
    </row>
    <row r="162" s="15" customFormat="1">
      <c r="A162" s="15"/>
      <c r="B162" s="254"/>
      <c r="C162" s="255"/>
      <c r="D162" s="234" t="s">
        <v>156</v>
      </c>
      <c r="E162" s="256" t="s">
        <v>1</v>
      </c>
      <c r="F162" s="257" t="s">
        <v>162</v>
      </c>
      <c r="G162" s="255"/>
      <c r="H162" s="258">
        <v>45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4" t="s">
        <v>156</v>
      </c>
      <c r="AU162" s="264" t="s">
        <v>84</v>
      </c>
      <c r="AV162" s="15" t="s">
        <v>155</v>
      </c>
      <c r="AW162" s="15" t="s">
        <v>30</v>
      </c>
      <c r="AX162" s="15" t="s">
        <v>82</v>
      </c>
      <c r="AY162" s="264" t="s">
        <v>148</v>
      </c>
    </row>
    <row r="163" s="2" customFormat="1" ht="21.75" customHeight="1">
      <c r="A163" s="39"/>
      <c r="B163" s="40"/>
      <c r="C163" s="276" t="s">
        <v>549</v>
      </c>
      <c r="D163" s="276" t="s">
        <v>183</v>
      </c>
      <c r="E163" s="277" t="s">
        <v>2153</v>
      </c>
      <c r="F163" s="278" t="s">
        <v>2154</v>
      </c>
      <c r="G163" s="279" t="s">
        <v>1996</v>
      </c>
      <c r="H163" s="280">
        <v>1</v>
      </c>
      <c r="I163" s="281"/>
      <c r="J163" s="282">
        <f>ROUND(I163*H163,2)</f>
        <v>0</v>
      </c>
      <c r="K163" s="278" t="s">
        <v>1</v>
      </c>
      <c r="L163" s="283"/>
      <c r="M163" s="284" t="s">
        <v>1</v>
      </c>
      <c r="N163" s="285" t="s">
        <v>39</v>
      </c>
      <c r="O163" s="92"/>
      <c r="P163" s="228">
        <f>O163*H163</f>
        <v>0</v>
      </c>
      <c r="Q163" s="228">
        <v>0</v>
      </c>
      <c r="R163" s="228">
        <f>Q163*H163</f>
        <v>0</v>
      </c>
      <c r="S163" s="228">
        <v>0</v>
      </c>
      <c r="T163" s="229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0" t="s">
        <v>280</v>
      </c>
      <c r="AT163" s="230" t="s">
        <v>183</v>
      </c>
      <c r="AU163" s="230" t="s">
        <v>84</v>
      </c>
      <c r="AY163" s="18" t="s">
        <v>148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8" t="s">
        <v>82</v>
      </c>
      <c r="BK163" s="231">
        <f>ROUND(I163*H163,2)</f>
        <v>0</v>
      </c>
      <c r="BL163" s="18" t="s">
        <v>218</v>
      </c>
      <c r="BM163" s="230" t="s">
        <v>443</v>
      </c>
    </row>
    <row r="164" s="2" customFormat="1" ht="24.15" customHeight="1">
      <c r="A164" s="39"/>
      <c r="B164" s="40"/>
      <c r="C164" s="276" t="s">
        <v>565</v>
      </c>
      <c r="D164" s="276" t="s">
        <v>183</v>
      </c>
      <c r="E164" s="277" t="s">
        <v>2155</v>
      </c>
      <c r="F164" s="278" t="s">
        <v>2156</v>
      </c>
      <c r="G164" s="279" t="s">
        <v>1996</v>
      </c>
      <c r="H164" s="280">
        <v>4</v>
      </c>
      <c r="I164" s="281"/>
      <c r="J164" s="282">
        <f>ROUND(I164*H164,2)</f>
        <v>0</v>
      </c>
      <c r="K164" s="278" t="s">
        <v>1</v>
      </c>
      <c r="L164" s="283"/>
      <c r="M164" s="284" t="s">
        <v>1</v>
      </c>
      <c r="N164" s="285" t="s">
        <v>39</v>
      </c>
      <c r="O164" s="92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0" t="s">
        <v>280</v>
      </c>
      <c r="AT164" s="230" t="s">
        <v>183</v>
      </c>
      <c r="AU164" s="230" t="s">
        <v>84</v>
      </c>
      <c r="AY164" s="18" t="s">
        <v>148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8" t="s">
        <v>82</v>
      </c>
      <c r="BK164" s="231">
        <f>ROUND(I164*H164,2)</f>
        <v>0</v>
      </c>
      <c r="BL164" s="18" t="s">
        <v>218</v>
      </c>
      <c r="BM164" s="230" t="s">
        <v>453</v>
      </c>
    </row>
    <row r="165" s="2" customFormat="1" ht="21.75" customHeight="1">
      <c r="A165" s="39"/>
      <c r="B165" s="40"/>
      <c r="C165" s="276" t="s">
        <v>584</v>
      </c>
      <c r="D165" s="276" t="s">
        <v>183</v>
      </c>
      <c r="E165" s="277" t="s">
        <v>2157</v>
      </c>
      <c r="F165" s="278" t="s">
        <v>2158</v>
      </c>
      <c r="G165" s="279" t="s">
        <v>1996</v>
      </c>
      <c r="H165" s="280">
        <v>40</v>
      </c>
      <c r="I165" s="281"/>
      <c r="J165" s="282">
        <f>ROUND(I165*H165,2)</f>
        <v>0</v>
      </c>
      <c r="K165" s="278" t="s">
        <v>1</v>
      </c>
      <c r="L165" s="283"/>
      <c r="M165" s="284" t="s">
        <v>1</v>
      </c>
      <c r="N165" s="285" t="s">
        <v>39</v>
      </c>
      <c r="O165" s="92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0" t="s">
        <v>280</v>
      </c>
      <c r="AT165" s="230" t="s">
        <v>183</v>
      </c>
      <c r="AU165" s="230" t="s">
        <v>84</v>
      </c>
      <c r="AY165" s="18" t="s">
        <v>148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8" t="s">
        <v>82</v>
      </c>
      <c r="BK165" s="231">
        <f>ROUND(I165*H165,2)</f>
        <v>0</v>
      </c>
      <c r="BL165" s="18" t="s">
        <v>218</v>
      </c>
      <c r="BM165" s="230" t="s">
        <v>458</v>
      </c>
    </row>
    <row r="166" s="2" customFormat="1" ht="24.15" customHeight="1">
      <c r="A166" s="39"/>
      <c r="B166" s="40"/>
      <c r="C166" s="219" t="s">
        <v>458</v>
      </c>
      <c r="D166" s="219" t="s">
        <v>151</v>
      </c>
      <c r="E166" s="220" t="s">
        <v>2159</v>
      </c>
      <c r="F166" s="221" t="s">
        <v>2160</v>
      </c>
      <c r="G166" s="222" t="s">
        <v>513</v>
      </c>
      <c r="H166" s="223">
        <v>40</v>
      </c>
      <c r="I166" s="224"/>
      <c r="J166" s="225">
        <f>ROUND(I166*H166,2)</f>
        <v>0</v>
      </c>
      <c r="K166" s="221" t="s">
        <v>1</v>
      </c>
      <c r="L166" s="45"/>
      <c r="M166" s="226" t="s">
        <v>1</v>
      </c>
      <c r="N166" s="227" t="s">
        <v>39</v>
      </c>
      <c r="O166" s="92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0" t="s">
        <v>218</v>
      </c>
      <c r="AT166" s="230" t="s">
        <v>151</v>
      </c>
      <c r="AU166" s="230" t="s">
        <v>84</v>
      </c>
      <c r="AY166" s="18" t="s">
        <v>148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8" t="s">
        <v>82</v>
      </c>
      <c r="BK166" s="231">
        <f>ROUND(I166*H166,2)</f>
        <v>0</v>
      </c>
      <c r="BL166" s="18" t="s">
        <v>218</v>
      </c>
      <c r="BM166" s="230" t="s">
        <v>462</v>
      </c>
    </row>
    <row r="167" s="2" customFormat="1" ht="21.75" customHeight="1">
      <c r="A167" s="39"/>
      <c r="B167" s="40"/>
      <c r="C167" s="219" t="s">
        <v>646</v>
      </c>
      <c r="D167" s="219" t="s">
        <v>151</v>
      </c>
      <c r="E167" s="220" t="s">
        <v>2161</v>
      </c>
      <c r="F167" s="221" t="s">
        <v>2162</v>
      </c>
      <c r="G167" s="222" t="s">
        <v>165</v>
      </c>
      <c r="H167" s="223">
        <v>150</v>
      </c>
      <c r="I167" s="224"/>
      <c r="J167" s="225">
        <f>ROUND(I167*H167,2)</f>
        <v>0</v>
      </c>
      <c r="K167" s="221" t="s">
        <v>33</v>
      </c>
      <c r="L167" s="45"/>
      <c r="M167" s="226" t="s">
        <v>1</v>
      </c>
      <c r="N167" s="227" t="s">
        <v>39</v>
      </c>
      <c r="O167" s="92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0" t="s">
        <v>218</v>
      </c>
      <c r="AT167" s="230" t="s">
        <v>151</v>
      </c>
      <c r="AU167" s="230" t="s">
        <v>84</v>
      </c>
      <c r="AY167" s="18" t="s">
        <v>148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8" t="s">
        <v>82</v>
      </c>
      <c r="BK167" s="231">
        <f>ROUND(I167*H167,2)</f>
        <v>0</v>
      </c>
      <c r="BL167" s="18" t="s">
        <v>218</v>
      </c>
      <c r="BM167" s="230" t="s">
        <v>466</v>
      </c>
    </row>
    <row r="168" s="2" customFormat="1" ht="16.5" customHeight="1">
      <c r="A168" s="39"/>
      <c r="B168" s="40"/>
      <c r="C168" s="276" t="s">
        <v>466</v>
      </c>
      <c r="D168" s="276" t="s">
        <v>183</v>
      </c>
      <c r="E168" s="277" t="s">
        <v>2163</v>
      </c>
      <c r="F168" s="278" t="s">
        <v>2164</v>
      </c>
      <c r="G168" s="279" t="s">
        <v>1996</v>
      </c>
      <c r="H168" s="280">
        <v>150</v>
      </c>
      <c r="I168" s="281"/>
      <c r="J168" s="282">
        <f>ROUND(I168*H168,2)</f>
        <v>0</v>
      </c>
      <c r="K168" s="278" t="s">
        <v>1</v>
      </c>
      <c r="L168" s="283"/>
      <c r="M168" s="284" t="s">
        <v>1</v>
      </c>
      <c r="N168" s="285" t="s">
        <v>39</v>
      </c>
      <c r="O168" s="92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0" t="s">
        <v>280</v>
      </c>
      <c r="AT168" s="230" t="s">
        <v>183</v>
      </c>
      <c r="AU168" s="230" t="s">
        <v>84</v>
      </c>
      <c r="AY168" s="18" t="s">
        <v>148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8" t="s">
        <v>82</v>
      </c>
      <c r="BK168" s="231">
        <f>ROUND(I168*H168,2)</f>
        <v>0</v>
      </c>
      <c r="BL168" s="18" t="s">
        <v>218</v>
      </c>
      <c r="BM168" s="230" t="s">
        <v>472</v>
      </c>
    </row>
    <row r="169" s="2" customFormat="1" ht="21.75" customHeight="1">
      <c r="A169" s="39"/>
      <c r="B169" s="40"/>
      <c r="C169" s="219" t="s">
        <v>472</v>
      </c>
      <c r="D169" s="219" t="s">
        <v>151</v>
      </c>
      <c r="E169" s="220" t="s">
        <v>2165</v>
      </c>
      <c r="F169" s="221" t="s">
        <v>2166</v>
      </c>
      <c r="G169" s="222" t="s">
        <v>295</v>
      </c>
      <c r="H169" s="223">
        <v>450</v>
      </c>
      <c r="I169" s="224"/>
      <c r="J169" s="225">
        <f>ROUND(I169*H169,2)</f>
        <v>0</v>
      </c>
      <c r="K169" s="221" t="s">
        <v>1</v>
      </c>
      <c r="L169" s="45"/>
      <c r="M169" s="226" t="s">
        <v>1</v>
      </c>
      <c r="N169" s="227" t="s">
        <v>39</v>
      </c>
      <c r="O169" s="92"/>
      <c r="P169" s="228">
        <f>O169*H169</f>
        <v>0</v>
      </c>
      <c r="Q169" s="228">
        <v>0</v>
      </c>
      <c r="R169" s="228">
        <f>Q169*H169</f>
        <v>0</v>
      </c>
      <c r="S169" s="228">
        <v>0</v>
      </c>
      <c r="T169" s="229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0" t="s">
        <v>218</v>
      </c>
      <c r="AT169" s="230" t="s">
        <v>151</v>
      </c>
      <c r="AU169" s="230" t="s">
        <v>84</v>
      </c>
      <c r="AY169" s="18" t="s">
        <v>148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8" t="s">
        <v>82</v>
      </c>
      <c r="BK169" s="231">
        <f>ROUND(I169*H169,2)</f>
        <v>0</v>
      </c>
      <c r="BL169" s="18" t="s">
        <v>218</v>
      </c>
      <c r="BM169" s="230" t="s">
        <v>475</v>
      </c>
    </row>
    <row r="170" s="2" customFormat="1" ht="16.5" customHeight="1">
      <c r="A170" s="39"/>
      <c r="B170" s="40"/>
      <c r="C170" s="219" t="s">
        <v>676</v>
      </c>
      <c r="D170" s="219" t="s">
        <v>151</v>
      </c>
      <c r="E170" s="220" t="s">
        <v>2167</v>
      </c>
      <c r="F170" s="221" t="s">
        <v>2168</v>
      </c>
      <c r="G170" s="222" t="s">
        <v>1996</v>
      </c>
      <c r="H170" s="223">
        <v>314</v>
      </c>
      <c r="I170" s="224"/>
      <c r="J170" s="225">
        <f>ROUND(I170*H170,2)</f>
        <v>0</v>
      </c>
      <c r="K170" s="221" t="s">
        <v>1</v>
      </c>
      <c r="L170" s="45"/>
      <c r="M170" s="226" t="s">
        <v>1</v>
      </c>
      <c r="N170" s="227" t="s">
        <v>39</v>
      </c>
      <c r="O170" s="92"/>
      <c r="P170" s="228">
        <f>O170*H170</f>
        <v>0</v>
      </c>
      <c r="Q170" s="228">
        <v>0</v>
      </c>
      <c r="R170" s="228">
        <f>Q170*H170</f>
        <v>0</v>
      </c>
      <c r="S170" s="228">
        <v>0</v>
      </c>
      <c r="T170" s="229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0" t="s">
        <v>218</v>
      </c>
      <c r="AT170" s="230" t="s">
        <v>151</v>
      </c>
      <c r="AU170" s="230" t="s">
        <v>84</v>
      </c>
      <c r="AY170" s="18" t="s">
        <v>148</v>
      </c>
      <c r="BE170" s="231">
        <f>IF(N170="základní",J170,0)</f>
        <v>0</v>
      </c>
      <c r="BF170" s="231">
        <f>IF(N170="snížená",J170,0)</f>
        <v>0</v>
      </c>
      <c r="BG170" s="231">
        <f>IF(N170="zákl. přenesená",J170,0)</f>
        <v>0</v>
      </c>
      <c r="BH170" s="231">
        <f>IF(N170="sníž. přenesená",J170,0)</f>
        <v>0</v>
      </c>
      <c r="BI170" s="231">
        <f>IF(N170="nulová",J170,0)</f>
        <v>0</v>
      </c>
      <c r="BJ170" s="18" t="s">
        <v>82</v>
      </c>
      <c r="BK170" s="231">
        <f>ROUND(I170*H170,2)</f>
        <v>0</v>
      </c>
      <c r="BL170" s="18" t="s">
        <v>218</v>
      </c>
      <c r="BM170" s="230" t="s">
        <v>489</v>
      </c>
    </row>
    <row r="171" s="2" customFormat="1" ht="16.5" customHeight="1">
      <c r="A171" s="39"/>
      <c r="B171" s="40"/>
      <c r="C171" s="219" t="s">
        <v>475</v>
      </c>
      <c r="D171" s="219" t="s">
        <v>151</v>
      </c>
      <c r="E171" s="220" t="s">
        <v>2169</v>
      </c>
      <c r="F171" s="221" t="s">
        <v>2170</v>
      </c>
      <c r="G171" s="222" t="s">
        <v>2171</v>
      </c>
      <c r="H171" s="295"/>
      <c r="I171" s="224"/>
      <c r="J171" s="225">
        <f>ROUND(I171*H171,2)</f>
        <v>0</v>
      </c>
      <c r="K171" s="221" t="s">
        <v>1</v>
      </c>
      <c r="L171" s="45"/>
      <c r="M171" s="226" t="s">
        <v>1</v>
      </c>
      <c r="N171" s="227" t="s">
        <v>39</v>
      </c>
      <c r="O171" s="92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0" t="s">
        <v>218</v>
      </c>
      <c r="AT171" s="230" t="s">
        <v>151</v>
      </c>
      <c r="AU171" s="230" t="s">
        <v>84</v>
      </c>
      <c r="AY171" s="18" t="s">
        <v>148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8" t="s">
        <v>82</v>
      </c>
      <c r="BK171" s="231">
        <f>ROUND(I171*H171,2)</f>
        <v>0</v>
      </c>
      <c r="BL171" s="18" t="s">
        <v>218</v>
      </c>
      <c r="BM171" s="230" t="s">
        <v>494</v>
      </c>
    </row>
    <row r="172" s="2" customFormat="1" ht="16.5" customHeight="1">
      <c r="A172" s="39"/>
      <c r="B172" s="40"/>
      <c r="C172" s="276" t="s">
        <v>685</v>
      </c>
      <c r="D172" s="276" t="s">
        <v>183</v>
      </c>
      <c r="E172" s="277" t="s">
        <v>2172</v>
      </c>
      <c r="F172" s="278" t="s">
        <v>2173</v>
      </c>
      <c r="G172" s="279" t="s">
        <v>2171</v>
      </c>
      <c r="H172" s="296"/>
      <c r="I172" s="281"/>
      <c r="J172" s="282">
        <f>ROUND(I172*H172,2)</f>
        <v>0</v>
      </c>
      <c r="K172" s="278" t="s">
        <v>1</v>
      </c>
      <c r="L172" s="283"/>
      <c r="M172" s="284" t="s">
        <v>1</v>
      </c>
      <c r="N172" s="285" t="s">
        <v>39</v>
      </c>
      <c r="O172" s="92"/>
      <c r="P172" s="228">
        <f>O172*H172</f>
        <v>0</v>
      </c>
      <c r="Q172" s="228">
        <v>0</v>
      </c>
      <c r="R172" s="228">
        <f>Q172*H172</f>
        <v>0</v>
      </c>
      <c r="S172" s="228">
        <v>0</v>
      </c>
      <c r="T172" s="229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0" t="s">
        <v>280</v>
      </c>
      <c r="AT172" s="230" t="s">
        <v>183</v>
      </c>
      <c r="AU172" s="230" t="s">
        <v>84</v>
      </c>
      <c r="AY172" s="18" t="s">
        <v>148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8" t="s">
        <v>82</v>
      </c>
      <c r="BK172" s="231">
        <f>ROUND(I172*H172,2)</f>
        <v>0</v>
      </c>
      <c r="BL172" s="18" t="s">
        <v>218</v>
      </c>
      <c r="BM172" s="230" t="s">
        <v>498</v>
      </c>
    </row>
    <row r="173" s="2" customFormat="1" ht="16.5" customHeight="1">
      <c r="A173" s="39"/>
      <c r="B173" s="40"/>
      <c r="C173" s="276" t="s">
        <v>489</v>
      </c>
      <c r="D173" s="276" t="s">
        <v>183</v>
      </c>
      <c r="E173" s="277" t="s">
        <v>2174</v>
      </c>
      <c r="F173" s="278" t="s">
        <v>2175</v>
      </c>
      <c r="G173" s="279" t="s">
        <v>2171</v>
      </c>
      <c r="H173" s="296"/>
      <c r="I173" s="281"/>
      <c r="J173" s="282">
        <f>ROUND(I173*H173,2)</f>
        <v>0</v>
      </c>
      <c r="K173" s="278" t="s">
        <v>1</v>
      </c>
      <c r="L173" s="283"/>
      <c r="M173" s="284" t="s">
        <v>1</v>
      </c>
      <c r="N173" s="285" t="s">
        <v>39</v>
      </c>
      <c r="O173" s="92"/>
      <c r="P173" s="228">
        <f>O173*H173</f>
        <v>0</v>
      </c>
      <c r="Q173" s="228">
        <v>0</v>
      </c>
      <c r="R173" s="228">
        <f>Q173*H173</f>
        <v>0</v>
      </c>
      <c r="S173" s="228">
        <v>0</v>
      </c>
      <c r="T173" s="229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0" t="s">
        <v>280</v>
      </c>
      <c r="AT173" s="230" t="s">
        <v>183</v>
      </c>
      <c r="AU173" s="230" t="s">
        <v>84</v>
      </c>
      <c r="AY173" s="18" t="s">
        <v>148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8" t="s">
        <v>82</v>
      </c>
      <c r="BK173" s="231">
        <f>ROUND(I173*H173,2)</f>
        <v>0</v>
      </c>
      <c r="BL173" s="18" t="s">
        <v>218</v>
      </c>
      <c r="BM173" s="230" t="s">
        <v>504</v>
      </c>
    </row>
    <row r="174" s="2" customFormat="1" ht="16.5" customHeight="1">
      <c r="A174" s="39"/>
      <c r="B174" s="40"/>
      <c r="C174" s="276" t="s">
        <v>696</v>
      </c>
      <c r="D174" s="276" t="s">
        <v>183</v>
      </c>
      <c r="E174" s="277" t="s">
        <v>2176</v>
      </c>
      <c r="F174" s="278" t="s">
        <v>2177</v>
      </c>
      <c r="G174" s="279" t="s">
        <v>2171</v>
      </c>
      <c r="H174" s="296"/>
      <c r="I174" s="281"/>
      <c r="J174" s="282">
        <f>ROUND(I174*H174,2)</f>
        <v>0</v>
      </c>
      <c r="K174" s="278" t="s">
        <v>1</v>
      </c>
      <c r="L174" s="283"/>
      <c r="M174" s="284" t="s">
        <v>1</v>
      </c>
      <c r="N174" s="285" t="s">
        <v>39</v>
      </c>
      <c r="O174" s="92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0" t="s">
        <v>280</v>
      </c>
      <c r="AT174" s="230" t="s">
        <v>183</v>
      </c>
      <c r="AU174" s="230" t="s">
        <v>84</v>
      </c>
      <c r="AY174" s="18" t="s">
        <v>148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8" t="s">
        <v>82</v>
      </c>
      <c r="BK174" s="231">
        <f>ROUND(I174*H174,2)</f>
        <v>0</v>
      </c>
      <c r="BL174" s="18" t="s">
        <v>218</v>
      </c>
      <c r="BM174" s="230" t="s">
        <v>509</v>
      </c>
    </row>
    <row r="175" s="12" customFormat="1" ht="22.8" customHeight="1">
      <c r="A175" s="12"/>
      <c r="B175" s="203"/>
      <c r="C175" s="204"/>
      <c r="D175" s="205" t="s">
        <v>73</v>
      </c>
      <c r="E175" s="217" t="s">
        <v>2178</v>
      </c>
      <c r="F175" s="217" t="s">
        <v>2179</v>
      </c>
      <c r="G175" s="204"/>
      <c r="H175" s="204"/>
      <c r="I175" s="207"/>
      <c r="J175" s="218">
        <f>BK175</f>
        <v>0</v>
      </c>
      <c r="K175" s="204"/>
      <c r="L175" s="209"/>
      <c r="M175" s="210"/>
      <c r="N175" s="211"/>
      <c r="O175" s="211"/>
      <c r="P175" s="212">
        <f>SUM(P176:P202)</f>
        <v>0</v>
      </c>
      <c r="Q175" s="211"/>
      <c r="R175" s="212">
        <f>SUM(R176:R202)</f>
        <v>0</v>
      </c>
      <c r="S175" s="211"/>
      <c r="T175" s="213">
        <f>SUM(T176:T202)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4" t="s">
        <v>82</v>
      </c>
      <c r="AT175" s="215" t="s">
        <v>73</v>
      </c>
      <c r="AU175" s="215" t="s">
        <v>82</v>
      </c>
      <c r="AY175" s="214" t="s">
        <v>148</v>
      </c>
      <c r="BK175" s="216">
        <f>SUM(BK176:BK202)</f>
        <v>0</v>
      </c>
    </row>
    <row r="176" s="2" customFormat="1" ht="16.5" customHeight="1">
      <c r="A176" s="39"/>
      <c r="B176" s="40"/>
      <c r="C176" s="219" t="s">
        <v>708</v>
      </c>
      <c r="D176" s="219" t="s">
        <v>151</v>
      </c>
      <c r="E176" s="220" t="s">
        <v>2180</v>
      </c>
      <c r="F176" s="221" t="s">
        <v>2181</v>
      </c>
      <c r="G176" s="222" t="s">
        <v>513</v>
      </c>
      <c r="H176" s="223">
        <v>4</v>
      </c>
      <c r="I176" s="224"/>
      <c r="J176" s="225">
        <f>ROUND(I176*H176,2)</f>
        <v>0</v>
      </c>
      <c r="K176" s="221" t="s">
        <v>1</v>
      </c>
      <c r="L176" s="45"/>
      <c r="M176" s="226" t="s">
        <v>1</v>
      </c>
      <c r="N176" s="227" t="s">
        <v>39</v>
      </c>
      <c r="O176" s="92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0" t="s">
        <v>155</v>
      </c>
      <c r="AT176" s="230" t="s">
        <v>151</v>
      </c>
      <c r="AU176" s="230" t="s">
        <v>84</v>
      </c>
      <c r="AY176" s="18" t="s">
        <v>148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8" t="s">
        <v>82</v>
      </c>
      <c r="BK176" s="231">
        <f>ROUND(I176*H176,2)</f>
        <v>0</v>
      </c>
      <c r="BL176" s="18" t="s">
        <v>155</v>
      </c>
      <c r="BM176" s="230" t="s">
        <v>514</v>
      </c>
    </row>
    <row r="177" s="2" customFormat="1" ht="24.15" customHeight="1">
      <c r="A177" s="39"/>
      <c r="B177" s="40"/>
      <c r="C177" s="219" t="s">
        <v>498</v>
      </c>
      <c r="D177" s="219" t="s">
        <v>151</v>
      </c>
      <c r="E177" s="220" t="s">
        <v>2182</v>
      </c>
      <c r="F177" s="221" t="s">
        <v>2183</v>
      </c>
      <c r="G177" s="222" t="s">
        <v>165</v>
      </c>
      <c r="H177" s="223">
        <v>72</v>
      </c>
      <c r="I177" s="224"/>
      <c r="J177" s="225">
        <f>ROUND(I177*H177,2)</f>
        <v>0</v>
      </c>
      <c r="K177" s="221" t="s">
        <v>33</v>
      </c>
      <c r="L177" s="45"/>
      <c r="M177" s="226" t="s">
        <v>1</v>
      </c>
      <c r="N177" s="227" t="s">
        <v>39</v>
      </c>
      <c r="O177" s="92"/>
      <c r="P177" s="228">
        <f>O177*H177</f>
        <v>0</v>
      </c>
      <c r="Q177" s="228">
        <v>0</v>
      </c>
      <c r="R177" s="228">
        <f>Q177*H177</f>
        <v>0</v>
      </c>
      <c r="S177" s="228">
        <v>0</v>
      </c>
      <c r="T177" s="229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0" t="s">
        <v>155</v>
      </c>
      <c r="AT177" s="230" t="s">
        <v>151</v>
      </c>
      <c r="AU177" s="230" t="s">
        <v>84</v>
      </c>
      <c r="AY177" s="18" t="s">
        <v>148</v>
      </c>
      <c r="BE177" s="231">
        <f>IF(N177="základní",J177,0)</f>
        <v>0</v>
      </c>
      <c r="BF177" s="231">
        <f>IF(N177="snížená",J177,0)</f>
        <v>0</v>
      </c>
      <c r="BG177" s="231">
        <f>IF(N177="zákl. přenesená",J177,0)</f>
        <v>0</v>
      </c>
      <c r="BH177" s="231">
        <f>IF(N177="sníž. přenesená",J177,0)</f>
        <v>0</v>
      </c>
      <c r="BI177" s="231">
        <f>IF(N177="nulová",J177,0)</f>
        <v>0</v>
      </c>
      <c r="BJ177" s="18" t="s">
        <v>82</v>
      </c>
      <c r="BK177" s="231">
        <f>ROUND(I177*H177,2)</f>
        <v>0</v>
      </c>
      <c r="BL177" s="18" t="s">
        <v>155</v>
      </c>
      <c r="BM177" s="230" t="s">
        <v>520</v>
      </c>
    </row>
    <row r="178" s="2" customFormat="1" ht="24.15" customHeight="1">
      <c r="A178" s="39"/>
      <c r="B178" s="40"/>
      <c r="C178" s="219" t="s">
        <v>721</v>
      </c>
      <c r="D178" s="219" t="s">
        <v>151</v>
      </c>
      <c r="E178" s="220" t="s">
        <v>2184</v>
      </c>
      <c r="F178" s="221" t="s">
        <v>2185</v>
      </c>
      <c r="G178" s="222" t="s">
        <v>165</v>
      </c>
      <c r="H178" s="223">
        <v>1</v>
      </c>
      <c r="I178" s="224"/>
      <c r="J178" s="225">
        <f>ROUND(I178*H178,2)</f>
        <v>0</v>
      </c>
      <c r="K178" s="221" t="s">
        <v>33</v>
      </c>
      <c r="L178" s="45"/>
      <c r="M178" s="226" t="s">
        <v>1</v>
      </c>
      <c r="N178" s="227" t="s">
        <v>39</v>
      </c>
      <c r="O178" s="92"/>
      <c r="P178" s="228">
        <f>O178*H178</f>
        <v>0</v>
      </c>
      <c r="Q178" s="228">
        <v>0</v>
      </c>
      <c r="R178" s="228">
        <f>Q178*H178</f>
        <v>0</v>
      </c>
      <c r="S178" s="228">
        <v>0</v>
      </c>
      <c r="T178" s="229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0" t="s">
        <v>155</v>
      </c>
      <c r="AT178" s="230" t="s">
        <v>151</v>
      </c>
      <c r="AU178" s="230" t="s">
        <v>84</v>
      </c>
      <c r="AY178" s="18" t="s">
        <v>148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8" t="s">
        <v>82</v>
      </c>
      <c r="BK178" s="231">
        <f>ROUND(I178*H178,2)</f>
        <v>0</v>
      </c>
      <c r="BL178" s="18" t="s">
        <v>155</v>
      </c>
      <c r="BM178" s="230" t="s">
        <v>536</v>
      </c>
    </row>
    <row r="179" s="2" customFormat="1" ht="24.15" customHeight="1">
      <c r="A179" s="39"/>
      <c r="B179" s="40"/>
      <c r="C179" s="219" t="s">
        <v>504</v>
      </c>
      <c r="D179" s="219" t="s">
        <v>151</v>
      </c>
      <c r="E179" s="220" t="s">
        <v>2186</v>
      </c>
      <c r="F179" s="221" t="s">
        <v>2187</v>
      </c>
      <c r="G179" s="222" t="s">
        <v>165</v>
      </c>
      <c r="H179" s="223">
        <v>23</v>
      </c>
      <c r="I179" s="224"/>
      <c r="J179" s="225">
        <f>ROUND(I179*H179,2)</f>
        <v>0</v>
      </c>
      <c r="K179" s="221" t="s">
        <v>33</v>
      </c>
      <c r="L179" s="45"/>
      <c r="M179" s="226" t="s">
        <v>1</v>
      </c>
      <c r="N179" s="227" t="s">
        <v>39</v>
      </c>
      <c r="O179" s="92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0" t="s">
        <v>155</v>
      </c>
      <c r="AT179" s="230" t="s">
        <v>151</v>
      </c>
      <c r="AU179" s="230" t="s">
        <v>84</v>
      </c>
      <c r="AY179" s="18" t="s">
        <v>148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8" t="s">
        <v>82</v>
      </c>
      <c r="BK179" s="231">
        <f>ROUND(I179*H179,2)</f>
        <v>0</v>
      </c>
      <c r="BL179" s="18" t="s">
        <v>155</v>
      </c>
      <c r="BM179" s="230" t="s">
        <v>542</v>
      </c>
    </row>
    <row r="180" s="2" customFormat="1" ht="24.15" customHeight="1">
      <c r="A180" s="39"/>
      <c r="B180" s="40"/>
      <c r="C180" s="219" t="s">
        <v>732</v>
      </c>
      <c r="D180" s="219" t="s">
        <v>151</v>
      </c>
      <c r="E180" s="220" t="s">
        <v>2188</v>
      </c>
      <c r="F180" s="221" t="s">
        <v>2189</v>
      </c>
      <c r="G180" s="222" t="s">
        <v>165</v>
      </c>
      <c r="H180" s="223">
        <v>16</v>
      </c>
      <c r="I180" s="224"/>
      <c r="J180" s="225">
        <f>ROUND(I180*H180,2)</f>
        <v>0</v>
      </c>
      <c r="K180" s="221" t="s">
        <v>33</v>
      </c>
      <c r="L180" s="45"/>
      <c r="M180" s="226" t="s">
        <v>1</v>
      </c>
      <c r="N180" s="227" t="s">
        <v>39</v>
      </c>
      <c r="O180" s="92"/>
      <c r="P180" s="228">
        <f>O180*H180</f>
        <v>0</v>
      </c>
      <c r="Q180" s="228">
        <v>0</v>
      </c>
      <c r="R180" s="228">
        <f>Q180*H180</f>
        <v>0</v>
      </c>
      <c r="S180" s="228">
        <v>0</v>
      </c>
      <c r="T180" s="229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0" t="s">
        <v>155</v>
      </c>
      <c r="AT180" s="230" t="s">
        <v>151</v>
      </c>
      <c r="AU180" s="230" t="s">
        <v>84</v>
      </c>
      <c r="AY180" s="18" t="s">
        <v>148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8" t="s">
        <v>82</v>
      </c>
      <c r="BK180" s="231">
        <f>ROUND(I180*H180,2)</f>
        <v>0</v>
      </c>
      <c r="BL180" s="18" t="s">
        <v>155</v>
      </c>
      <c r="BM180" s="230" t="s">
        <v>552</v>
      </c>
    </row>
    <row r="181" s="2" customFormat="1" ht="24.15" customHeight="1">
      <c r="A181" s="39"/>
      <c r="B181" s="40"/>
      <c r="C181" s="219" t="s">
        <v>509</v>
      </c>
      <c r="D181" s="219" t="s">
        <v>151</v>
      </c>
      <c r="E181" s="220" t="s">
        <v>2190</v>
      </c>
      <c r="F181" s="221" t="s">
        <v>2191</v>
      </c>
      <c r="G181" s="222" t="s">
        <v>165</v>
      </c>
      <c r="H181" s="223">
        <v>4</v>
      </c>
      <c r="I181" s="224"/>
      <c r="J181" s="225">
        <f>ROUND(I181*H181,2)</f>
        <v>0</v>
      </c>
      <c r="K181" s="221" t="s">
        <v>33</v>
      </c>
      <c r="L181" s="45"/>
      <c r="M181" s="226" t="s">
        <v>1</v>
      </c>
      <c r="N181" s="227" t="s">
        <v>39</v>
      </c>
      <c r="O181" s="92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0" t="s">
        <v>155</v>
      </c>
      <c r="AT181" s="230" t="s">
        <v>151</v>
      </c>
      <c r="AU181" s="230" t="s">
        <v>84</v>
      </c>
      <c r="AY181" s="18" t="s">
        <v>148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8" t="s">
        <v>82</v>
      </c>
      <c r="BK181" s="231">
        <f>ROUND(I181*H181,2)</f>
        <v>0</v>
      </c>
      <c r="BL181" s="18" t="s">
        <v>155</v>
      </c>
      <c r="BM181" s="230" t="s">
        <v>563</v>
      </c>
    </row>
    <row r="182" s="2" customFormat="1" ht="24.15" customHeight="1">
      <c r="A182" s="39"/>
      <c r="B182" s="40"/>
      <c r="C182" s="219" t="s">
        <v>742</v>
      </c>
      <c r="D182" s="219" t="s">
        <v>151</v>
      </c>
      <c r="E182" s="220" t="s">
        <v>2192</v>
      </c>
      <c r="F182" s="221" t="s">
        <v>2193</v>
      </c>
      <c r="G182" s="222" t="s">
        <v>165</v>
      </c>
      <c r="H182" s="223">
        <v>2</v>
      </c>
      <c r="I182" s="224"/>
      <c r="J182" s="225">
        <f>ROUND(I182*H182,2)</f>
        <v>0</v>
      </c>
      <c r="K182" s="221" t="s">
        <v>33</v>
      </c>
      <c r="L182" s="45"/>
      <c r="M182" s="226" t="s">
        <v>1</v>
      </c>
      <c r="N182" s="227" t="s">
        <v>39</v>
      </c>
      <c r="O182" s="92"/>
      <c r="P182" s="228">
        <f>O182*H182</f>
        <v>0</v>
      </c>
      <c r="Q182" s="228">
        <v>0</v>
      </c>
      <c r="R182" s="228">
        <f>Q182*H182</f>
        <v>0</v>
      </c>
      <c r="S182" s="228">
        <v>0</v>
      </c>
      <c r="T182" s="229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0" t="s">
        <v>155</v>
      </c>
      <c r="AT182" s="230" t="s">
        <v>151</v>
      </c>
      <c r="AU182" s="230" t="s">
        <v>84</v>
      </c>
      <c r="AY182" s="18" t="s">
        <v>148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8" t="s">
        <v>82</v>
      </c>
      <c r="BK182" s="231">
        <f>ROUND(I182*H182,2)</f>
        <v>0</v>
      </c>
      <c r="BL182" s="18" t="s">
        <v>155</v>
      </c>
      <c r="BM182" s="230" t="s">
        <v>568</v>
      </c>
    </row>
    <row r="183" s="2" customFormat="1" ht="24.15" customHeight="1">
      <c r="A183" s="39"/>
      <c r="B183" s="40"/>
      <c r="C183" s="219" t="s">
        <v>514</v>
      </c>
      <c r="D183" s="219" t="s">
        <v>151</v>
      </c>
      <c r="E183" s="220" t="s">
        <v>2194</v>
      </c>
      <c r="F183" s="221" t="s">
        <v>2195</v>
      </c>
      <c r="G183" s="222" t="s">
        <v>165</v>
      </c>
      <c r="H183" s="223">
        <v>3</v>
      </c>
      <c r="I183" s="224"/>
      <c r="J183" s="225">
        <f>ROUND(I183*H183,2)</f>
        <v>0</v>
      </c>
      <c r="K183" s="221" t="s">
        <v>33</v>
      </c>
      <c r="L183" s="45"/>
      <c r="M183" s="226" t="s">
        <v>1</v>
      </c>
      <c r="N183" s="227" t="s">
        <v>39</v>
      </c>
      <c r="O183" s="92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0" t="s">
        <v>155</v>
      </c>
      <c r="AT183" s="230" t="s">
        <v>151</v>
      </c>
      <c r="AU183" s="230" t="s">
        <v>84</v>
      </c>
      <c r="AY183" s="18" t="s">
        <v>148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8" t="s">
        <v>82</v>
      </c>
      <c r="BK183" s="231">
        <f>ROUND(I183*H183,2)</f>
        <v>0</v>
      </c>
      <c r="BL183" s="18" t="s">
        <v>155</v>
      </c>
      <c r="BM183" s="230" t="s">
        <v>572</v>
      </c>
    </row>
    <row r="184" s="2" customFormat="1" ht="24.15" customHeight="1">
      <c r="A184" s="39"/>
      <c r="B184" s="40"/>
      <c r="C184" s="276" t="s">
        <v>747</v>
      </c>
      <c r="D184" s="276" t="s">
        <v>183</v>
      </c>
      <c r="E184" s="277" t="s">
        <v>2196</v>
      </c>
      <c r="F184" s="278" t="s">
        <v>2197</v>
      </c>
      <c r="G184" s="279" t="s">
        <v>1996</v>
      </c>
      <c r="H184" s="280">
        <v>1</v>
      </c>
      <c r="I184" s="281"/>
      <c r="J184" s="282">
        <f>ROUND(I184*H184,2)</f>
        <v>0</v>
      </c>
      <c r="K184" s="278" t="s">
        <v>1</v>
      </c>
      <c r="L184" s="283"/>
      <c r="M184" s="284" t="s">
        <v>1</v>
      </c>
      <c r="N184" s="285" t="s">
        <v>39</v>
      </c>
      <c r="O184" s="92"/>
      <c r="P184" s="228">
        <f>O184*H184</f>
        <v>0</v>
      </c>
      <c r="Q184" s="228">
        <v>0</v>
      </c>
      <c r="R184" s="228">
        <f>Q184*H184</f>
        <v>0</v>
      </c>
      <c r="S184" s="228">
        <v>0</v>
      </c>
      <c r="T184" s="229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0" t="s">
        <v>174</v>
      </c>
      <c r="AT184" s="230" t="s">
        <v>183</v>
      </c>
      <c r="AU184" s="230" t="s">
        <v>84</v>
      </c>
      <c r="AY184" s="18" t="s">
        <v>148</v>
      </c>
      <c r="BE184" s="231">
        <f>IF(N184="základní",J184,0)</f>
        <v>0</v>
      </c>
      <c r="BF184" s="231">
        <f>IF(N184="snížená",J184,0)</f>
        <v>0</v>
      </c>
      <c r="BG184" s="231">
        <f>IF(N184="zákl. přenesená",J184,0)</f>
        <v>0</v>
      </c>
      <c r="BH184" s="231">
        <f>IF(N184="sníž. přenesená",J184,0)</f>
        <v>0</v>
      </c>
      <c r="BI184" s="231">
        <f>IF(N184="nulová",J184,0)</f>
        <v>0</v>
      </c>
      <c r="BJ184" s="18" t="s">
        <v>82</v>
      </c>
      <c r="BK184" s="231">
        <f>ROUND(I184*H184,2)</f>
        <v>0</v>
      </c>
      <c r="BL184" s="18" t="s">
        <v>155</v>
      </c>
      <c r="BM184" s="230" t="s">
        <v>587</v>
      </c>
    </row>
    <row r="185" s="2" customFormat="1" ht="24.15" customHeight="1">
      <c r="A185" s="39"/>
      <c r="B185" s="40"/>
      <c r="C185" s="276" t="s">
        <v>767</v>
      </c>
      <c r="D185" s="276" t="s">
        <v>183</v>
      </c>
      <c r="E185" s="277" t="s">
        <v>2198</v>
      </c>
      <c r="F185" s="278" t="s">
        <v>2199</v>
      </c>
      <c r="G185" s="279" t="s">
        <v>1996</v>
      </c>
      <c r="H185" s="280">
        <v>1</v>
      </c>
      <c r="I185" s="281"/>
      <c r="J185" s="282">
        <f>ROUND(I185*H185,2)</f>
        <v>0</v>
      </c>
      <c r="K185" s="278" t="s">
        <v>1</v>
      </c>
      <c r="L185" s="283"/>
      <c r="M185" s="284" t="s">
        <v>1</v>
      </c>
      <c r="N185" s="285" t="s">
        <v>39</v>
      </c>
      <c r="O185" s="92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0" t="s">
        <v>174</v>
      </c>
      <c r="AT185" s="230" t="s">
        <v>183</v>
      </c>
      <c r="AU185" s="230" t="s">
        <v>84</v>
      </c>
      <c r="AY185" s="18" t="s">
        <v>148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8" t="s">
        <v>82</v>
      </c>
      <c r="BK185" s="231">
        <f>ROUND(I185*H185,2)</f>
        <v>0</v>
      </c>
      <c r="BL185" s="18" t="s">
        <v>155</v>
      </c>
      <c r="BM185" s="230" t="s">
        <v>593</v>
      </c>
    </row>
    <row r="186" s="2" customFormat="1" ht="24.15" customHeight="1">
      <c r="A186" s="39"/>
      <c r="B186" s="40"/>
      <c r="C186" s="276" t="s">
        <v>536</v>
      </c>
      <c r="D186" s="276" t="s">
        <v>183</v>
      </c>
      <c r="E186" s="277" t="s">
        <v>2200</v>
      </c>
      <c r="F186" s="278" t="s">
        <v>2201</v>
      </c>
      <c r="G186" s="279" t="s">
        <v>1996</v>
      </c>
      <c r="H186" s="280">
        <v>1</v>
      </c>
      <c r="I186" s="281"/>
      <c r="J186" s="282">
        <f>ROUND(I186*H186,2)</f>
        <v>0</v>
      </c>
      <c r="K186" s="278" t="s">
        <v>1</v>
      </c>
      <c r="L186" s="283"/>
      <c r="M186" s="284" t="s">
        <v>1</v>
      </c>
      <c r="N186" s="285" t="s">
        <v>39</v>
      </c>
      <c r="O186" s="92"/>
      <c r="P186" s="228">
        <f>O186*H186</f>
        <v>0</v>
      </c>
      <c r="Q186" s="228">
        <v>0</v>
      </c>
      <c r="R186" s="228">
        <f>Q186*H186</f>
        <v>0</v>
      </c>
      <c r="S186" s="228">
        <v>0</v>
      </c>
      <c r="T186" s="229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0" t="s">
        <v>174</v>
      </c>
      <c r="AT186" s="230" t="s">
        <v>183</v>
      </c>
      <c r="AU186" s="230" t="s">
        <v>84</v>
      </c>
      <c r="AY186" s="18" t="s">
        <v>148</v>
      </c>
      <c r="BE186" s="231">
        <f>IF(N186="základní",J186,0)</f>
        <v>0</v>
      </c>
      <c r="BF186" s="231">
        <f>IF(N186="snížená",J186,0)</f>
        <v>0</v>
      </c>
      <c r="BG186" s="231">
        <f>IF(N186="zákl. přenesená",J186,0)</f>
        <v>0</v>
      </c>
      <c r="BH186" s="231">
        <f>IF(N186="sníž. přenesená",J186,0)</f>
        <v>0</v>
      </c>
      <c r="BI186" s="231">
        <f>IF(N186="nulová",J186,0)</f>
        <v>0</v>
      </c>
      <c r="BJ186" s="18" t="s">
        <v>82</v>
      </c>
      <c r="BK186" s="231">
        <f>ROUND(I186*H186,2)</f>
        <v>0</v>
      </c>
      <c r="BL186" s="18" t="s">
        <v>155</v>
      </c>
      <c r="BM186" s="230" t="s">
        <v>598</v>
      </c>
    </row>
    <row r="187" s="2" customFormat="1" ht="33" customHeight="1">
      <c r="A187" s="39"/>
      <c r="B187" s="40"/>
      <c r="C187" s="219" t="s">
        <v>563</v>
      </c>
      <c r="D187" s="219" t="s">
        <v>151</v>
      </c>
      <c r="E187" s="220" t="s">
        <v>2202</v>
      </c>
      <c r="F187" s="221" t="s">
        <v>2203</v>
      </c>
      <c r="G187" s="222" t="s">
        <v>165</v>
      </c>
      <c r="H187" s="223">
        <v>3</v>
      </c>
      <c r="I187" s="224"/>
      <c r="J187" s="225">
        <f>ROUND(I187*H187,2)</f>
        <v>0</v>
      </c>
      <c r="K187" s="221" t="s">
        <v>33</v>
      </c>
      <c r="L187" s="45"/>
      <c r="M187" s="226" t="s">
        <v>1</v>
      </c>
      <c r="N187" s="227" t="s">
        <v>39</v>
      </c>
      <c r="O187" s="92"/>
      <c r="P187" s="228">
        <f>O187*H187</f>
        <v>0</v>
      </c>
      <c r="Q187" s="228">
        <v>0</v>
      </c>
      <c r="R187" s="228">
        <f>Q187*H187</f>
        <v>0</v>
      </c>
      <c r="S187" s="228">
        <v>0</v>
      </c>
      <c r="T187" s="229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0" t="s">
        <v>155</v>
      </c>
      <c r="AT187" s="230" t="s">
        <v>151</v>
      </c>
      <c r="AU187" s="230" t="s">
        <v>84</v>
      </c>
      <c r="AY187" s="18" t="s">
        <v>148</v>
      </c>
      <c r="BE187" s="231">
        <f>IF(N187="základní",J187,0)</f>
        <v>0</v>
      </c>
      <c r="BF187" s="231">
        <f>IF(N187="snížená",J187,0)</f>
        <v>0</v>
      </c>
      <c r="BG187" s="231">
        <f>IF(N187="zákl. přenesená",J187,0)</f>
        <v>0</v>
      </c>
      <c r="BH187" s="231">
        <f>IF(N187="sníž. přenesená",J187,0)</f>
        <v>0</v>
      </c>
      <c r="BI187" s="231">
        <f>IF(N187="nulová",J187,0)</f>
        <v>0</v>
      </c>
      <c r="BJ187" s="18" t="s">
        <v>82</v>
      </c>
      <c r="BK187" s="231">
        <f>ROUND(I187*H187,2)</f>
        <v>0</v>
      </c>
      <c r="BL187" s="18" t="s">
        <v>155</v>
      </c>
      <c r="BM187" s="230" t="s">
        <v>602</v>
      </c>
    </row>
    <row r="188" s="2" customFormat="1" ht="16.5" customHeight="1">
      <c r="A188" s="39"/>
      <c r="B188" s="40"/>
      <c r="C188" s="276" t="s">
        <v>799</v>
      </c>
      <c r="D188" s="276" t="s">
        <v>183</v>
      </c>
      <c r="E188" s="277" t="s">
        <v>2204</v>
      </c>
      <c r="F188" s="278" t="s">
        <v>2205</v>
      </c>
      <c r="G188" s="279" t="s">
        <v>1996</v>
      </c>
      <c r="H188" s="280">
        <v>3</v>
      </c>
      <c r="I188" s="281"/>
      <c r="J188" s="282">
        <f>ROUND(I188*H188,2)</f>
        <v>0</v>
      </c>
      <c r="K188" s="278" t="s">
        <v>1</v>
      </c>
      <c r="L188" s="283"/>
      <c r="M188" s="284" t="s">
        <v>1</v>
      </c>
      <c r="N188" s="285" t="s">
        <v>39</v>
      </c>
      <c r="O188" s="92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0" t="s">
        <v>174</v>
      </c>
      <c r="AT188" s="230" t="s">
        <v>183</v>
      </c>
      <c r="AU188" s="230" t="s">
        <v>84</v>
      </c>
      <c r="AY188" s="18" t="s">
        <v>148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8" t="s">
        <v>82</v>
      </c>
      <c r="BK188" s="231">
        <f>ROUND(I188*H188,2)</f>
        <v>0</v>
      </c>
      <c r="BL188" s="18" t="s">
        <v>155</v>
      </c>
      <c r="BM188" s="230" t="s">
        <v>611</v>
      </c>
    </row>
    <row r="189" s="2" customFormat="1" ht="24.15" customHeight="1">
      <c r="A189" s="39"/>
      <c r="B189" s="40"/>
      <c r="C189" s="219" t="s">
        <v>598</v>
      </c>
      <c r="D189" s="219" t="s">
        <v>151</v>
      </c>
      <c r="E189" s="220" t="s">
        <v>2206</v>
      </c>
      <c r="F189" s="221" t="s">
        <v>2207</v>
      </c>
      <c r="G189" s="222" t="s">
        <v>165</v>
      </c>
      <c r="H189" s="223">
        <v>1</v>
      </c>
      <c r="I189" s="224"/>
      <c r="J189" s="225">
        <f>ROUND(I189*H189,2)</f>
        <v>0</v>
      </c>
      <c r="K189" s="221" t="s">
        <v>33</v>
      </c>
      <c r="L189" s="45"/>
      <c r="M189" s="226" t="s">
        <v>1</v>
      </c>
      <c r="N189" s="227" t="s">
        <v>39</v>
      </c>
      <c r="O189" s="92"/>
      <c r="P189" s="228">
        <f>O189*H189</f>
        <v>0</v>
      </c>
      <c r="Q189" s="228">
        <v>0</v>
      </c>
      <c r="R189" s="228">
        <f>Q189*H189</f>
        <v>0</v>
      </c>
      <c r="S189" s="228">
        <v>0</v>
      </c>
      <c r="T189" s="229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0" t="s">
        <v>155</v>
      </c>
      <c r="AT189" s="230" t="s">
        <v>151</v>
      </c>
      <c r="AU189" s="230" t="s">
        <v>84</v>
      </c>
      <c r="AY189" s="18" t="s">
        <v>148</v>
      </c>
      <c r="BE189" s="231">
        <f>IF(N189="základní",J189,0)</f>
        <v>0</v>
      </c>
      <c r="BF189" s="231">
        <f>IF(N189="snížená",J189,0)</f>
        <v>0</v>
      </c>
      <c r="BG189" s="231">
        <f>IF(N189="zákl. přenesená",J189,0)</f>
        <v>0</v>
      </c>
      <c r="BH189" s="231">
        <f>IF(N189="sníž. přenesená",J189,0)</f>
        <v>0</v>
      </c>
      <c r="BI189" s="231">
        <f>IF(N189="nulová",J189,0)</f>
        <v>0</v>
      </c>
      <c r="BJ189" s="18" t="s">
        <v>82</v>
      </c>
      <c r="BK189" s="231">
        <f>ROUND(I189*H189,2)</f>
        <v>0</v>
      </c>
      <c r="BL189" s="18" t="s">
        <v>155</v>
      </c>
      <c r="BM189" s="230" t="s">
        <v>619</v>
      </c>
    </row>
    <row r="190" s="2" customFormat="1" ht="21.75" customHeight="1">
      <c r="A190" s="39"/>
      <c r="B190" s="40"/>
      <c r="C190" s="276" t="s">
        <v>602</v>
      </c>
      <c r="D190" s="276" t="s">
        <v>183</v>
      </c>
      <c r="E190" s="277" t="s">
        <v>2208</v>
      </c>
      <c r="F190" s="278" t="s">
        <v>2209</v>
      </c>
      <c r="G190" s="279" t="s">
        <v>1996</v>
      </c>
      <c r="H190" s="280">
        <v>1</v>
      </c>
      <c r="I190" s="281"/>
      <c r="J190" s="282">
        <f>ROUND(I190*H190,2)</f>
        <v>0</v>
      </c>
      <c r="K190" s="278" t="s">
        <v>1</v>
      </c>
      <c r="L190" s="283"/>
      <c r="M190" s="284" t="s">
        <v>1</v>
      </c>
      <c r="N190" s="285" t="s">
        <v>39</v>
      </c>
      <c r="O190" s="92"/>
      <c r="P190" s="228">
        <f>O190*H190</f>
        <v>0</v>
      </c>
      <c r="Q190" s="228">
        <v>0</v>
      </c>
      <c r="R190" s="228">
        <f>Q190*H190</f>
        <v>0</v>
      </c>
      <c r="S190" s="228">
        <v>0</v>
      </c>
      <c r="T190" s="229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0" t="s">
        <v>174</v>
      </c>
      <c r="AT190" s="230" t="s">
        <v>183</v>
      </c>
      <c r="AU190" s="230" t="s">
        <v>84</v>
      </c>
      <c r="AY190" s="18" t="s">
        <v>148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8" t="s">
        <v>82</v>
      </c>
      <c r="BK190" s="231">
        <f>ROUND(I190*H190,2)</f>
        <v>0</v>
      </c>
      <c r="BL190" s="18" t="s">
        <v>155</v>
      </c>
      <c r="BM190" s="230" t="s">
        <v>628</v>
      </c>
    </row>
    <row r="191" s="2" customFormat="1" ht="24.15" customHeight="1">
      <c r="A191" s="39"/>
      <c r="B191" s="40"/>
      <c r="C191" s="219" t="s">
        <v>635</v>
      </c>
      <c r="D191" s="219" t="s">
        <v>151</v>
      </c>
      <c r="E191" s="220" t="s">
        <v>2210</v>
      </c>
      <c r="F191" s="221" t="s">
        <v>2211</v>
      </c>
      <c r="G191" s="222" t="s">
        <v>165</v>
      </c>
      <c r="H191" s="223">
        <v>18</v>
      </c>
      <c r="I191" s="224"/>
      <c r="J191" s="225">
        <f>ROUND(I191*H191,2)</f>
        <v>0</v>
      </c>
      <c r="K191" s="221" t="s">
        <v>33</v>
      </c>
      <c r="L191" s="45"/>
      <c r="M191" s="226" t="s">
        <v>1</v>
      </c>
      <c r="N191" s="227" t="s">
        <v>39</v>
      </c>
      <c r="O191" s="92"/>
      <c r="P191" s="228">
        <f>O191*H191</f>
        <v>0</v>
      </c>
      <c r="Q191" s="228">
        <v>0</v>
      </c>
      <c r="R191" s="228">
        <f>Q191*H191</f>
        <v>0</v>
      </c>
      <c r="S191" s="228">
        <v>0</v>
      </c>
      <c r="T191" s="229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0" t="s">
        <v>155</v>
      </c>
      <c r="AT191" s="230" t="s">
        <v>151</v>
      </c>
      <c r="AU191" s="230" t="s">
        <v>84</v>
      </c>
      <c r="AY191" s="18" t="s">
        <v>148</v>
      </c>
      <c r="BE191" s="231">
        <f>IF(N191="základní",J191,0)</f>
        <v>0</v>
      </c>
      <c r="BF191" s="231">
        <f>IF(N191="snížená",J191,0)</f>
        <v>0</v>
      </c>
      <c r="BG191" s="231">
        <f>IF(N191="zákl. přenesená",J191,0)</f>
        <v>0</v>
      </c>
      <c r="BH191" s="231">
        <f>IF(N191="sníž. přenesená",J191,0)</f>
        <v>0</v>
      </c>
      <c r="BI191" s="231">
        <f>IF(N191="nulová",J191,0)</f>
        <v>0</v>
      </c>
      <c r="BJ191" s="18" t="s">
        <v>82</v>
      </c>
      <c r="BK191" s="231">
        <f>ROUND(I191*H191,2)</f>
        <v>0</v>
      </c>
      <c r="BL191" s="18" t="s">
        <v>155</v>
      </c>
      <c r="BM191" s="230" t="s">
        <v>635</v>
      </c>
    </row>
    <row r="192" s="14" customFormat="1">
      <c r="A192" s="14"/>
      <c r="B192" s="243"/>
      <c r="C192" s="244"/>
      <c r="D192" s="234" t="s">
        <v>156</v>
      </c>
      <c r="E192" s="245" t="s">
        <v>1</v>
      </c>
      <c r="F192" s="246" t="s">
        <v>2212</v>
      </c>
      <c r="G192" s="244"/>
      <c r="H192" s="247">
        <v>18</v>
      </c>
      <c r="I192" s="248"/>
      <c r="J192" s="244"/>
      <c r="K192" s="244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156</v>
      </c>
      <c r="AU192" s="253" t="s">
        <v>84</v>
      </c>
      <c r="AV192" s="14" t="s">
        <v>84</v>
      </c>
      <c r="AW192" s="14" t="s">
        <v>30</v>
      </c>
      <c r="AX192" s="14" t="s">
        <v>74</v>
      </c>
      <c r="AY192" s="253" t="s">
        <v>148</v>
      </c>
    </row>
    <row r="193" s="15" customFormat="1">
      <c r="A193" s="15"/>
      <c r="B193" s="254"/>
      <c r="C193" s="255"/>
      <c r="D193" s="234" t="s">
        <v>156</v>
      </c>
      <c r="E193" s="256" t="s">
        <v>1</v>
      </c>
      <c r="F193" s="257" t="s">
        <v>162</v>
      </c>
      <c r="G193" s="255"/>
      <c r="H193" s="258">
        <v>18</v>
      </c>
      <c r="I193" s="259"/>
      <c r="J193" s="255"/>
      <c r="K193" s="255"/>
      <c r="L193" s="260"/>
      <c r="M193" s="261"/>
      <c r="N193" s="262"/>
      <c r="O193" s="262"/>
      <c r="P193" s="262"/>
      <c r="Q193" s="262"/>
      <c r="R193" s="262"/>
      <c r="S193" s="262"/>
      <c r="T193" s="263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4" t="s">
        <v>156</v>
      </c>
      <c r="AU193" s="264" t="s">
        <v>84</v>
      </c>
      <c r="AV193" s="15" t="s">
        <v>155</v>
      </c>
      <c r="AW193" s="15" t="s">
        <v>30</v>
      </c>
      <c r="AX193" s="15" t="s">
        <v>82</v>
      </c>
      <c r="AY193" s="264" t="s">
        <v>148</v>
      </c>
    </row>
    <row r="194" s="2" customFormat="1" ht="16.5" customHeight="1">
      <c r="A194" s="39"/>
      <c r="B194" s="40"/>
      <c r="C194" s="276" t="s">
        <v>649</v>
      </c>
      <c r="D194" s="276" t="s">
        <v>183</v>
      </c>
      <c r="E194" s="277" t="s">
        <v>2213</v>
      </c>
      <c r="F194" s="278" t="s">
        <v>2214</v>
      </c>
      <c r="G194" s="279" t="s">
        <v>1996</v>
      </c>
      <c r="H194" s="280">
        <v>12</v>
      </c>
      <c r="I194" s="281"/>
      <c r="J194" s="282">
        <f>ROUND(I194*H194,2)</f>
        <v>0</v>
      </c>
      <c r="K194" s="278" t="s">
        <v>1</v>
      </c>
      <c r="L194" s="283"/>
      <c r="M194" s="284" t="s">
        <v>1</v>
      </c>
      <c r="N194" s="285" t="s">
        <v>39</v>
      </c>
      <c r="O194" s="92"/>
      <c r="P194" s="228">
        <f>O194*H194</f>
        <v>0</v>
      </c>
      <c r="Q194" s="228">
        <v>0</v>
      </c>
      <c r="R194" s="228">
        <f>Q194*H194</f>
        <v>0</v>
      </c>
      <c r="S194" s="228">
        <v>0</v>
      </c>
      <c r="T194" s="229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0" t="s">
        <v>174</v>
      </c>
      <c r="AT194" s="230" t="s">
        <v>183</v>
      </c>
      <c r="AU194" s="230" t="s">
        <v>84</v>
      </c>
      <c r="AY194" s="18" t="s">
        <v>148</v>
      </c>
      <c r="BE194" s="231">
        <f>IF(N194="základní",J194,0)</f>
        <v>0</v>
      </c>
      <c r="BF194" s="231">
        <f>IF(N194="snížená",J194,0)</f>
        <v>0</v>
      </c>
      <c r="BG194" s="231">
        <f>IF(N194="zákl. přenesená",J194,0)</f>
        <v>0</v>
      </c>
      <c r="BH194" s="231">
        <f>IF(N194="sníž. přenesená",J194,0)</f>
        <v>0</v>
      </c>
      <c r="BI194" s="231">
        <f>IF(N194="nulová",J194,0)</f>
        <v>0</v>
      </c>
      <c r="BJ194" s="18" t="s">
        <v>82</v>
      </c>
      <c r="BK194" s="231">
        <f>ROUND(I194*H194,2)</f>
        <v>0</v>
      </c>
      <c r="BL194" s="18" t="s">
        <v>155</v>
      </c>
      <c r="BM194" s="230" t="s">
        <v>649</v>
      </c>
    </row>
    <row r="195" s="2" customFormat="1" ht="16.5" customHeight="1">
      <c r="A195" s="39"/>
      <c r="B195" s="40"/>
      <c r="C195" s="276" t="s">
        <v>945</v>
      </c>
      <c r="D195" s="276" t="s">
        <v>183</v>
      </c>
      <c r="E195" s="277" t="s">
        <v>2215</v>
      </c>
      <c r="F195" s="278" t="s">
        <v>2216</v>
      </c>
      <c r="G195" s="279" t="s">
        <v>1996</v>
      </c>
      <c r="H195" s="280">
        <v>4</v>
      </c>
      <c r="I195" s="281"/>
      <c r="J195" s="282">
        <f>ROUND(I195*H195,2)</f>
        <v>0</v>
      </c>
      <c r="K195" s="278" t="s">
        <v>1</v>
      </c>
      <c r="L195" s="283"/>
      <c r="M195" s="284" t="s">
        <v>1</v>
      </c>
      <c r="N195" s="285" t="s">
        <v>39</v>
      </c>
      <c r="O195" s="92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0" t="s">
        <v>174</v>
      </c>
      <c r="AT195" s="230" t="s">
        <v>183</v>
      </c>
      <c r="AU195" s="230" t="s">
        <v>84</v>
      </c>
      <c r="AY195" s="18" t="s">
        <v>148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8" t="s">
        <v>82</v>
      </c>
      <c r="BK195" s="231">
        <f>ROUND(I195*H195,2)</f>
        <v>0</v>
      </c>
      <c r="BL195" s="18" t="s">
        <v>155</v>
      </c>
      <c r="BM195" s="230" t="s">
        <v>658</v>
      </c>
    </row>
    <row r="196" s="2" customFormat="1" ht="16.5" customHeight="1">
      <c r="A196" s="39"/>
      <c r="B196" s="40"/>
      <c r="C196" s="276" t="s">
        <v>658</v>
      </c>
      <c r="D196" s="276" t="s">
        <v>183</v>
      </c>
      <c r="E196" s="277" t="s">
        <v>2217</v>
      </c>
      <c r="F196" s="278" t="s">
        <v>2218</v>
      </c>
      <c r="G196" s="279" t="s">
        <v>1996</v>
      </c>
      <c r="H196" s="280">
        <v>2</v>
      </c>
      <c r="I196" s="281"/>
      <c r="J196" s="282">
        <f>ROUND(I196*H196,2)</f>
        <v>0</v>
      </c>
      <c r="K196" s="278" t="s">
        <v>1</v>
      </c>
      <c r="L196" s="283"/>
      <c r="M196" s="284" t="s">
        <v>1</v>
      </c>
      <c r="N196" s="285" t="s">
        <v>39</v>
      </c>
      <c r="O196" s="92"/>
      <c r="P196" s="228">
        <f>O196*H196</f>
        <v>0</v>
      </c>
      <c r="Q196" s="228">
        <v>0</v>
      </c>
      <c r="R196" s="228">
        <f>Q196*H196</f>
        <v>0</v>
      </c>
      <c r="S196" s="228">
        <v>0</v>
      </c>
      <c r="T196" s="229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0" t="s">
        <v>174</v>
      </c>
      <c r="AT196" s="230" t="s">
        <v>183</v>
      </c>
      <c r="AU196" s="230" t="s">
        <v>84</v>
      </c>
      <c r="AY196" s="18" t="s">
        <v>148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8" t="s">
        <v>82</v>
      </c>
      <c r="BK196" s="231">
        <f>ROUND(I196*H196,2)</f>
        <v>0</v>
      </c>
      <c r="BL196" s="18" t="s">
        <v>155</v>
      </c>
      <c r="BM196" s="230" t="s">
        <v>668</v>
      </c>
    </row>
    <row r="197" s="2" customFormat="1" ht="24.15" customHeight="1">
      <c r="A197" s="39"/>
      <c r="B197" s="40"/>
      <c r="C197" s="219" t="s">
        <v>965</v>
      </c>
      <c r="D197" s="219" t="s">
        <v>151</v>
      </c>
      <c r="E197" s="220" t="s">
        <v>2219</v>
      </c>
      <c r="F197" s="221" t="s">
        <v>2220</v>
      </c>
      <c r="G197" s="222" t="s">
        <v>165</v>
      </c>
      <c r="H197" s="223">
        <v>3</v>
      </c>
      <c r="I197" s="224"/>
      <c r="J197" s="225">
        <f>ROUND(I197*H197,2)</f>
        <v>0</v>
      </c>
      <c r="K197" s="221" t="s">
        <v>33</v>
      </c>
      <c r="L197" s="45"/>
      <c r="M197" s="226" t="s">
        <v>1</v>
      </c>
      <c r="N197" s="227" t="s">
        <v>39</v>
      </c>
      <c r="O197" s="92"/>
      <c r="P197" s="228">
        <f>O197*H197</f>
        <v>0</v>
      </c>
      <c r="Q197" s="228">
        <v>0</v>
      </c>
      <c r="R197" s="228">
        <f>Q197*H197</f>
        <v>0</v>
      </c>
      <c r="S197" s="228">
        <v>0</v>
      </c>
      <c r="T197" s="229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0" t="s">
        <v>155</v>
      </c>
      <c r="AT197" s="230" t="s">
        <v>151</v>
      </c>
      <c r="AU197" s="230" t="s">
        <v>84</v>
      </c>
      <c r="AY197" s="18" t="s">
        <v>148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8" t="s">
        <v>82</v>
      </c>
      <c r="BK197" s="231">
        <f>ROUND(I197*H197,2)</f>
        <v>0</v>
      </c>
      <c r="BL197" s="18" t="s">
        <v>155</v>
      </c>
      <c r="BM197" s="230" t="s">
        <v>674</v>
      </c>
    </row>
    <row r="198" s="2" customFormat="1" ht="16.5" customHeight="1">
      <c r="A198" s="39"/>
      <c r="B198" s="40"/>
      <c r="C198" s="276" t="s">
        <v>674</v>
      </c>
      <c r="D198" s="276" t="s">
        <v>183</v>
      </c>
      <c r="E198" s="277" t="s">
        <v>2221</v>
      </c>
      <c r="F198" s="278" t="s">
        <v>2222</v>
      </c>
      <c r="G198" s="279" t="s">
        <v>1996</v>
      </c>
      <c r="H198" s="280">
        <v>3</v>
      </c>
      <c r="I198" s="281"/>
      <c r="J198" s="282">
        <f>ROUND(I198*H198,2)</f>
        <v>0</v>
      </c>
      <c r="K198" s="278" t="s">
        <v>1</v>
      </c>
      <c r="L198" s="283"/>
      <c r="M198" s="284" t="s">
        <v>1</v>
      </c>
      <c r="N198" s="285" t="s">
        <v>39</v>
      </c>
      <c r="O198" s="92"/>
      <c r="P198" s="228">
        <f>O198*H198</f>
        <v>0</v>
      </c>
      <c r="Q198" s="228">
        <v>0</v>
      </c>
      <c r="R198" s="228">
        <f>Q198*H198</f>
        <v>0</v>
      </c>
      <c r="S198" s="228">
        <v>0</v>
      </c>
      <c r="T198" s="229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0" t="s">
        <v>174</v>
      </c>
      <c r="AT198" s="230" t="s">
        <v>183</v>
      </c>
      <c r="AU198" s="230" t="s">
        <v>84</v>
      </c>
      <c r="AY198" s="18" t="s">
        <v>148</v>
      </c>
      <c r="BE198" s="231">
        <f>IF(N198="základní",J198,0)</f>
        <v>0</v>
      </c>
      <c r="BF198" s="231">
        <f>IF(N198="snížená",J198,0)</f>
        <v>0</v>
      </c>
      <c r="BG198" s="231">
        <f>IF(N198="zákl. přenesená",J198,0)</f>
        <v>0</v>
      </c>
      <c r="BH198" s="231">
        <f>IF(N198="sníž. přenesená",J198,0)</f>
        <v>0</v>
      </c>
      <c r="BI198" s="231">
        <f>IF(N198="nulová",J198,0)</f>
        <v>0</v>
      </c>
      <c r="BJ198" s="18" t="s">
        <v>82</v>
      </c>
      <c r="BK198" s="231">
        <f>ROUND(I198*H198,2)</f>
        <v>0</v>
      </c>
      <c r="BL198" s="18" t="s">
        <v>155</v>
      </c>
      <c r="BM198" s="230" t="s">
        <v>679</v>
      </c>
    </row>
    <row r="199" s="2" customFormat="1" ht="16.5" customHeight="1">
      <c r="A199" s="39"/>
      <c r="B199" s="40"/>
      <c r="C199" s="219" t="s">
        <v>1058</v>
      </c>
      <c r="D199" s="219" t="s">
        <v>151</v>
      </c>
      <c r="E199" s="220" t="s">
        <v>2223</v>
      </c>
      <c r="F199" s="221" t="s">
        <v>2170</v>
      </c>
      <c r="G199" s="222" t="s">
        <v>2171</v>
      </c>
      <c r="H199" s="295"/>
      <c r="I199" s="224"/>
      <c r="J199" s="225">
        <f>ROUND(I199*H199,2)</f>
        <v>0</v>
      </c>
      <c r="K199" s="221" t="s">
        <v>1</v>
      </c>
      <c r="L199" s="45"/>
      <c r="M199" s="226" t="s">
        <v>1</v>
      </c>
      <c r="N199" s="227" t="s">
        <v>39</v>
      </c>
      <c r="O199" s="92"/>
      <c r="P199" s="228">
        <f>O199*H199</f>
        <v>0</v>
      </c>
      <c r="Q199" s="228">
        <v>0</v>
      </c>
      <c r="R199" s="228">
        <f>Q199*H199</f>
        <v>0</v>
      </c>
      <c r="S199" s="228">
        <v>0</v>
      </c>
      <c r="T199" s="229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0" t="s">
        <v>155</v>
      </c>
      <c r="AT199" s="230" t="s">
        <v>151</v>
      </c>
      <c r="AU199" s="230" t="s">
        <v>84</v>
      </c>
      <c r="AY199" s="18" t="s">
        <v>148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8" t="s">
        <v>82</v>
      </c>
      <c r="BK199" s="231">
        <f>ROUND(I199*H199,2)</f>
        <v>0</v>
      </c>
      <c r="BL199" s="18" t="s">
        <v>155</v>
      </c>
      <c r="BM199" s="230" t="s">
        <v>682</v>
      </c>
    </row>
    <row r="200" s="2" customFormat="1" ht="16.5" customHeight="1">
      <c r="A200" s="39"/>
      <c r="B200" s="40"/>
      <c r="C200" s="276" t="s">
        <v>735</v>
      </c>
      <c r="D200" s="276" t="s">
        <v>183</v>
      </c>
      <c r="E200" s="277" t="s">
        <v>2224</v>
      </c>
      <c r="F200" s="278" t="s">
        <v>2173</v>
      </c>
      <c r="G200" s="279" t="s">
        <v>2171</v>
      </c>
      <c r="H200" s="296"/>
      <c r="I200" s="281"/>
      <c r="J200" s="282">
        <f>ROUND(I200*H200,2)</f>
        <v>0</v>
      </c>
      <c r="K200" s="278" t="s">
        <v>1</v>
      </c>
      <c r="L200" s="283"/>
      <c r="M200" s="284" t="s">
        <v>1</v>
      </c>
      <c r="N200" s="285" t="s">
        <v>39</v>
      </c>
      <c r="O200" s="92"/>
      <c r="P200" s="228">
        <f>O200*H200</f>
        <v>0</v>
      </c>
      <c r="Q200" s="228">
        <v>0</v>
      </c>
      <c r="R200" s="228">
        <f>Q200*H200</f>
        <v>0</v>
      </c>
      <c r="S200" s="228">
        <v>0</v>
      </c>
      <c r="T200" s="229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0" t="s">
        <v>174</v>
      </c>
      <c r="AT200" s="230" t="s">
        <v>183</v>
      </c>
      <c r="AU200" s="230" t="s">
        <v>84</v>
      </c>
      <c r="AY200" s="18" t="s">
        <v>148</v>
      </c>
      <c r="BE200" s="231">
        <f>IF(N200="základní",J200,0)</f>
        <v>0</v>
      </c>
      <c r="BF200" s="231">
        <f>IF(N200="snížená",J200,0)</f>
        <v>0</v>
      </c>
      <c r="BG200" s="231">
        <f>IF(N200="zákl. přenesená",J200,0)</f>
        <v>0</v>
      </c>
      <c r="BH200" s="231">
        <f>IF(N200="sníž. přenesená",J200,0)</f>
        <v>0</v>
      </c>
      <c r="BI200" s="231">
        <f>IF(N200="nulová",J200,0)</f>
        <v>0</v>
      </c>
      <c r="BJ200" s="18" t="s">
        <v>82</v>
      </c>
      <c r="BK200" s="231">
        <f>ROUND(I200*H200,2)</f>
        <v>0</v>
      </c>
      <c r="BL200" s="18" t="s">
        <v>155</v>
      </c>
      <c r="BM200" s="230" t="s">
        <v>688</v>
      </c>
    </row>
    <row r="201" s="2" customFormat="1" ht="16.5" customHeight="1">
      <c r="A201" s="39"/>
      <c r="B201" s="40"/>
      <c r="C201" s="276" t="s">
        <v>1065</v>
      </c>
      <c r="D201" s="276" t="s">
        <v>183</v>
      </c>
      <c r="E201" s="277" t="s">
        <v>2225</v>
      </c>
      <c r="F201" s="278" t="s">
        <v>2175</v>
      </c>
      <c r="G201" s="279" t="s">
        <v>2171</v>
      </c>
      <c r="H201" s="296"/>
      <c r="I201" s="281"/>
      <c r="J201" s="282">
        <f>ROUND(I201*H201,2)</f>
        <v>0</v>
      </c>
      <c r="K201" s="278" t="s">
        <v>1</v>
      </c>
      <c r="L201" s="283"/>
      <c r="M201" s="284" t="s">
        <v>1</v>
      </c>
      <c r="N201" s="285" t="s">
        <v>39</v>
      </c>
      <c r="O201" s="92"/>
      <c r="P201" s="228">
        <f>O201*H201</f>
        <v>0</v>
      </c>
      <c r="Q201" s="228">
        <v>0</v>
      </c>
      <c r="R201" s="228">
        <f>Q201*H201</f>
        <v>0</v>
      </c>
      <c r="S201" s="228">
        <v>0</v>
      </c>
      <c r="T201" s="229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0" t="s">
        <v>174</v>
      </c>
      <c r="AT201" s="230" t="s">
        <v>183</v>
      </c>
      <c r="AU201" s="230" t="s">
        <v>84</v>
      </c>
      <c r="AY201" s="18" t="s">
        <v>148</v>
      </c>
      <c r="BE201" s="231">
        <f>IF(N201="základní",J201,0)</f>
        <v>0</v>
      </c>
      <c r="BF201" s="231">
        <f>IF(N201="snížená",J201,0)</f>
        <v>0</v>
      </c>
      <c r="BG201" s="231">
        <f>IF(N201="zákl. přenesená",J201,0)</f>
        <v>0</v>
      </c>
      <c r="BH201" s="231">
        <f>IF(N201="sníž. přenesená",J201,0)</f>
        <v>0</v>
      </c>
      <c r="BI201" s="231">
        <f>IF(N201="nulová",J201,0)</f>
        <v>0</v>
      </c>
      <c r="BJ201" s="18" t="s">
        <v>82</v>
      </c>
      <c r="BK201" s="231">
        <f>ROUND(I201*H201,2)</f>
        <v>0</v>
      </c>
      <c r="BL201" s="18" t="s">
        <v>155</v>
      </c>
      <c r="BM201" s="230" t="s">
        <v>692</v>
      </c>
    </row>
    <row r="202" s="2" customFormat="1" ht="16.5" customHeight="1">
      <c r="A202" s="39"/>
      <c r="B202" s="40"/>
      <c r="C202" s="276" t="s">
        <v>740</v>
      </c>
      <c r="D202" s="276" t="s">
        <v>183</v>
      </c>
      <c r="E202" s="277" t="s">
        <v>2226</v>
      </c>
      <c r="F202" s="278" t="s">
        <v>2177</v>
      </c>
      <c r="G202" s="279" t="s">
        <v>2171</v>
      </c>
      <c r="H202" s="296"/>
      <c r="I202" s="281"/>
      <c r="J202" s="282">
        <f>ROUND(I202*H202,2)</f>
        <v>0</v>
      </c>
      <c r="K202" s="278" t="s">
        <v>1</v>
      </c>
      <c r="L202" s="283"/>
      <c r="M202" s="284" t="s">
        <v>1</v>
      </c>
      <c r="N202" s="285" t="s">
        <v>39</v>
      </c>
      <c r="O202" s="92"/>
      <c r="P202" s="228">
        <f>O202*H202</f>
        <v>0</v>
      </c>
      <c r="Q202" s="228">
        <v>0</v>
      </c>
      <c r="R202" s="228">
        <f>Q202*H202</f>
        <v>0</v>
      </c>
      <c r="S202" s="228">
        <v>0</v>
      </c>
      <c r="T202" s="229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0" t="s">
        <v>174</v>
      </c>
      <c r="AT202" s="230" t="s">
        <v>183</v>
      </c>
      <c r="AU202" s="230" t="s">
        <v>84</v>
      </c>
      <c r="AY202" s="18" t="s">
        <v>148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8" t="s">
        <v>82</v>
      </c>
      <c r="BK202" s="231">
        <f>ROUND(I202*H202,2)</f>
        <v>0</v>
      </c>
      <c r="BL202" s="18" t="s">
        <v>155</v>
      </c>
      <c r="BM202" s="230" t="s">
        <v>699</v>
      </c>
    </row>
    <row r="203" s="12" customFormat="1" ht="22.8" customHeight="1">
      <c r="A203" s="12"/>
      <c r="B203" s="203"/>
      <c r="C203" s="204"/>
      <c r="D203" s="205" t="s">
        <v>73</v>
      </c>
      <c r="E203" s="217" t="s">
        <v>2227</v>
      </c>
      <c r="F203" s="217" t="s">
        <v>2228</v>
      </c>
      <c r="G203" s="204"/>
      <c r="H203" s="204"/>
      <c r="I203" s="207"/>
      <c r="J203" s="218">
        <f>BK203</f>
        <v>0</v>
      </c>
      <c r="K203" s="204"/>
      <c r="L203" s="209"/>
      <c r="M203" s="210"/>
      <c r="N203" s="211"/>
      <c r="O203" s="211"/>
      <c r="P203" s="212">
        <f>P204</f>
        <v>0</v>
      </c>
      <c r="Q203" s="211"/>
      <c r="R203" s="212">
        <f>R204</f>
        <v>0</v>
      </c>
      <c r="S203" s="211"/>
      <c r="T203" s="213">
        <f>T204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4" t="s">
        <v>82</v>
      </c>
      <c r="AT203" s="215" t="s">
        <v>73</v>
      </c>
      <c r="AU203" s="215" t="s">
        <v>82</v>
      </c>
      <c r="AY203" s="214" t="s">
        <v>148</v>
      </c>
      <c r="BK203" s="216">
        <f>BK204</f>
        <v>0</v>
      </c>
    </row>
    <row r="204" s="2" customFormat="1" ht="24.15" customHeight="1">
      <c r="A204" s="39"/>
      <c r="B204" s="40"/>
      <c r="C204" s="219" t="s">
        <v>1072</v>
      </c>
      <c r="D204" s="219" t="s">
        <v>151</v>
      </c>
      <c r="E204" s="220" t="s">
        <v>2229</v>
      </c>
      <c r="F204" s="221" t="s">
        <v>2230</v>
      </c>
      <c r="G204" s="222" t="s">
        <v>165</v>
      </c>
      <c r="H204" s="223">
        <v>1</v>
      </c>
      <c r="I204" s="224"/>
      <c r="J204" s="225">
        <f>ROUND(I204*H204,2)</f>
        <v>0</v>
      </c>
      <c r="K204" s="221" t="s">
        <v>33</v>
      </c>
      <c r="L204" s="45"/>
      <c r="M204" s="290" t="s">
        <v>1</v>
      </c>
      <c r="N204" s="291" t="s">
        <v>39</v>
      </c>
      <c r="O204" s="292"/>
      <c r="P204" s="293">
        <f>O204*H204</f>
        <v>0</v>
      </c>
      <c r="Q204" s="293">
        <v>0</v>
      </c>
      <c r="R204" s="293">
        <f>Q204*H204</f>
        <v>0</v>
      </c>
      <c r="S204" s="293">
        <v>0</v>
      </c>
      <c r="T204" s="294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0" t="s">
        <v>155</v>
      </c>
      <c r="AT204" s="230" t="s">
        <v>151</v>
      </c>
      <c r="AU204" s="230" t="s">
        <v>84</v>
      </c>
      <c r="AY204" s="18" t="s">
        <v>148</v>
      </c>
      <c r="BE204" s="231">
        <f>IF(N204="základní",J204,0)</f>
        <v>0</v>
      </c>
      <c r="BF204" s="231">
        <f>IF(N204="snížená",J204,0)</f>
        <v>0</v>
      </c>
      <c r="BG204" s="231">
        <f>IF(N204="zákl. přenesená",J204,0)</f>
        <v>0</v>
      </c>
      <c r="BH204" s="231">
        <f>IF(N204="sníž. přenesená",J204,0)</f>
        <v>0</v>
      </c>
      <c r="BI204" s="231">
        <f>IF(N204="nulová",J204,0)</f>
        <v>0</v>
      </c>
      <c r="BJ204" s="18" t="s">
        <v>82</v>
      </c>
      <c r="BK204" s="231">
        <f>ROUND(I204*H204,2)</f>
        <v>0</v>
      </c>
      <c r="BL204" s="18" t="s">
        <v>155</v>
      </c>
      <c r="BM204" s="230" t="s">
        <v>705</v>
      </c>
    </row>
    <row r="205" s="2" customFormat="1" ht="6.96" customHeight="1">
      <c r="A205" s="39"/>
      <c r="B205" s="67"/>
      <c r="C205" s="68"/>
      <c r="D205" s="68"/>
      <c r="E205" s="68"/>
      <c r="F205" s="68"/>
      <c r="G205" s="68"/>
      <c r="H205" s="68"/>
      <c r="I205" s="68"/>
      <c r="J205" s="68"/>
      <c r="K205" s="68"/>
      <c r="L205" s="45"/>
      <c r="M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</row>
  </sheetData>
  <sheetProtection sheet="1" autoFilter="0" formatColumns="0" formatRows="0" objects="1" scenarios="1" spinCount="100000" saltValue="jc2E72h4Fwk/JsA7XKvUmnBb9V+bGGh7DFcXFwy5PNlIZXseX0/K5WJPIjS1A1Y5Wf+MMMZK4nk0gPxtmL33aA==" hashValue="+LVX9aVgada9YxJKZJiaDG3LUoiVDv2r3Q9RQtsXVjOuK8ReZizQS+RTJ35irJ6HRISfUcNdYqW0gOkHu3W5Ow==" algorithmName="SHA-512" password="CC35"/>
  <autoFilter ref="C119:K204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84</v>
      </c>
    </row>
    <row r="4" s="1" customFormat="1" ht="24.96" customHeight="1">
      <c r="B4" s="21"/>
      <c r="D4" s="139" t="s">
        <v>106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26.25" customHeight="1">
      <c r="B7" s="21"/>
      <c r="E7" s="142" t="str">
        <f>'Rekapitulace stavby'!K6</f>
        <v>Oprava provozních objektů v obvodu OŘ OVA 2023 - Ostrava ADM Skladištní - vnitřní stavební úpravy 2. etapa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107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2231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17. 3. 2023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 xml:space="preserve"> </v>
      </c>
      <c r="F15" s="39"/>
      <c r="G15" s="39"/>
      <c r="H15" s="39"/>
      <c r="I15" s="141" t="s">
        <v>26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27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26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29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26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31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26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32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34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36</v>
      </c>
      <c r="G32" s="39"/>
      <c r="H32" s="39"/>
      <c r="I32" s="153" t="s">
        <v>35</v>
      </c>
      <c r="J32" s="153" t="s">
        <v>37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38</v>
      </c>
      <c r="E33" s="141" t="s">
        <v>39</v>
      </c>
      <c r="F33" s="155">
        <f>ROUND((SUM(BE121:BE141)),  2)</f>
        <v>0</v>
      </c>
      <c r="G33" s="39"/>
      <c r="H33" s="39"/>
      <c r="I33" s="156">
        <v>0.20999999999999999</v>
      </c>
      <c r="J33" s="155">
        <f>ROUND(((SUM(BE121:BE141))*I33),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40</v>
      </c>
      <c r="F34" s="155">
        <f>ROUND((SUM(BF121:BF141)),  2)</f>
        <v>0</v>
      </c>
      <c r="G34" s="39"/>
      <c r="H34" s="39"/>
      <c r="I34" s="156">
        <v>0.14999999999999999</v>
      </c>
      <c r="J34" s="155">
        <f>ROUND(((SUM(BF121:BF141))*I34),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41</v>
      </c>
      <c r="F35" s="155">
        <f>ROUND((SUM(BG121:BG141)),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42</v>
      </c>
      <c r="F36" s="155">
        <f>ROUND((SUM(BH121:BH141)),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43</v>
      </c>
      <c r="F37" s="155">
        <f>ROUND((SUM(BI121:BI141)),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44</v>
      </c>
      <c r="E39" s="159"/>
      <c r="F39" s="159"/>
      <c r="G39" s="160" t="s">
        <v>45</v>
      </c>
      <c r="H39" s="161" t="s">
        <v>46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47</v>
      </c>
      <c r="E50" s="165"/>
      <c r="F50" s="165"/>
      <c r="G50" s="164" t="s">
        <v>48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49</v>
      </c>
      <c r="E61" s="167"/>
      <c r="F61" s="168" t="s">
        <v>50</v>
      </c>
      <c r="G61" s="166" t="s">
        <v>49</v>
      </c>
      <c r="H61" s="167"/>
      <c r="I61" s="167"/>
      <c r="J61" s="169" t="s">
        <v>50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51</v>
      </c>
      <c r="E65" s="170"/>
      <c r="F65" s="170"/>
      <c r="G65" s="164" t="s">
        <v>52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49</v>
      </c>
      <c r="E76" s="167"/>
      <c r="F76" s="168" t="s">
        <v>50</v>
      </c>
      <c r="G76" s="166" t="s">
        <v>49</v>
      </c>
      <c r="H76" s="167"/>
      <c r="I76" s="167"/>
      <c r="J76" s="169" t="s">
        <v>50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109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75" t="str">
        <f>E7</f>
        <v>Oprava provozních objektů v obvodu OŘ OVA 2023 - Ostrava ADM Skladištní - vnitřní stavební úpravy 2. etapa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107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1430 - Vedlejší rozpočtové náklady _ II.ETAPA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17. 3. 2023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 xml:space="preserve"> </v>
      </c>
      <c r="G91" s="41"/>
      <c r="H91" s="41"/>
      <c r="I91" s="33" t="s">
        <v>29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27</v>
      </c>
      <c r="D92" s="41"/>
      <c r="E92" s="41"/>
      <c r="F92" s="28" t="str">
        <f>IF(E18="","",E18)</f>
        <v>Vyplň údaj</v>
      </c>
      <c r="G92" s="41"/>
      <c r="H92" s="41"/>
      <c r="I92" s="33" t="s">
        <v>31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110</v>
      </c>
      <c r="D94" s="177"/>
      <c r="E94" s="177"/>
      <c r="F94" s="177"/>
      <c r="G94" s="177"/>
      <c r="H94" s="177"/>
      <c r="I94" s="177"/>
      <c r="J94" s="178" t="s">
        <v>111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112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113</v>
      </c>
    </row>
    <row r="97" s="9" customFormat="1" ht="24.96" customHeight="1">
      <c r="A97" s="9"/>
      <c r="B97" s="180"/>
      <c r="C97" s="181"/>
      <c r="D97" s="182" t="s">
        <v>2232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2233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4.88" customHeight="1">
      <c r="A99" s="10"/>
      <c r="B99" s="186"/>
      <c r="C99" s="187"/>
      <c r="D99" s="188" t="s">
        <v>2234</v>
      </c>
      <c r="E99" s="189"/>
      <c r="F99" s="189"/>
      <c r="G99" s="189"/>
      <c r="H99" s="189"/>
      <c r="I99" s="189"/>
      <c r="J99" s="190">
        <f>J125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4.88" customHeight="1">
      <c r="A100" s="10"/>
      <c r="B100" s="186"/>
      <c r="C100" s="187"/>
      <c r="D100" s="188" t="s">
        <v>2235</v>
      </c>
      <c r="E100" s="189"/>
      <c r="F100" s="189"/>
      <c r="G100" s="189"/>
      <c r="H100" s="189"/>
      <c r="I100" s="189"/>
      <c r="J100" s="190">
        <f>J136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80"/>
      <c r="C101" s="181"/>
      <c r="D101" s="182" t="s">
        <v>2236</v>
      </c>
      <c r="E101" s="183"/>
      <c r="F101" s="183"/>
      <c r="G101" s="183"/>
      <c r="H101" s="183"/>
      <c r="I101" s="183"/>
      <c r="J101" s="184">
        <f>J139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133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6.25" customHeight="1">
      <c r="A111" s="39"/>
      <c r="B111" s="40"/>
      <c r="C111" s="41"/>
      <c r="D111" s="41"/>
      <c r="E111" s="175" t="str">
        <f>E7</f>
        <v>Oprava provozních objektů v obvodu OŘ OVA 2023 - Ostrava ADM Skladištní - vnitřní stavební úpravy 2. etapa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107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1430 - Vedlejší rozpočtové náklady _ II.ETAPA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 xml:space="preserve"> </v>
      </c>
      <c r="G115" s="41"/>
      <c r="H115" s="41"/>
      <c r="I115" s="33" t="s">
        <v>22</v>
      </c>
      <c r="J115" s="80" t="str">
        <f>IF(J12="","",J12)</f>
        <v>17. 3. 2023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 xml:space="preserve"> </v>
      </c>
      <c r="G117" s="41"/>
      <c r="H117" s="41"/>
      <c r="I117" s="33" t="s">
        <v>29</v>
      </c>
      <c r="J117" s="37" t="str">
        <f>E21</f>
        <v xml:space="preserve"> 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27</v>
      </c>
      <c r="D118" s="41"/>
      <c r="E118" s="41"/>
      <c r="F118" s="28" t="str">
        <f>IF(E18="","",E18)</f>
        <v>Vyplň údaj</v>
      </c>
      <c r="G118" s="41"/>
      <c r="H118" s="41"/>
      <c r="I118" s="33" t="s">
        <v>31</v>
      </c>
      <c r="J118" s="37" t="str">
        <f>E24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134</v>
      </c>
      <c r="D120" s="195" t="s">
        <v>59</v>
      </c>
      <c r="E120" s="195" t="s">
        <v>55</v>
      </c>
      <c r="F120" s="195" t="s">
        <v>56</v>
      </c>
      <c r="G120" s="195" t="s">
        <v>135</v>
      </c>
      <c r="H120" s="195" t="s">
        <v>136</v>
      </c>
      <c r="I120" s="195" t="s">
        <v>137</v>
      </c>
      <c r="J120" s="195" t="s">
        <v>111</v>
      </c>
      <c r="K120" s="196" t="s">
        <v>138</v>
      </c>
      <c r="L120" s="197"/>
      <c r="M120" s="101" t="s">
        <v>1</v>
      </c>
      <c r="N120" s="102" t="s">
        <v>38</v>
      </c>
      <c r="O120" s="102" t="s">
        <v>139</v>
      </c>
      <c r="P120" s="102" t="s">
        <v>140</v>
      </c>
      <c r="Q120" s="102" t="s">
        <v>141</v>
      </c>
      <c r="R120" s="102" t="s">
        <v>142</v>
      </c>
      <c r="S120" s="102" t="s">
        <v>143</v>
      </c>
      <c r="T120" s="103" t="s">
        <v>144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145</v>
      </c>
      <c r="D121" s="41"/>
      <c r="E121" s="41"/>
      <c r="F121" s="41"/>
      <c r="G121" s="41"/>
      <c r="H121" s="41"/>
      <c r="I121" s="41"/>
      <c r="J121" s="198">
        <f>BK121</f>
        <v>0</v>
      </c>
      <c r="K121" s="41"/>
      <c r="L121" s="45"/>
      <c r="M121" s="104"/>
      <c r="N121" s="199"/>
      <c r="O121" s="105"/>
      <c r="P121" s="200">
        <f>P122+P139</f>
        <v>0</v>
      </c>
      <c r="Q121" s="105"/>
      <c r="R121" s="200">
        <f>R122+R139</f>
        <v>0</v>
      </c>
      <c r="S121" s="105"/>
      <c r="T121" s="201">
        <f>T122+T139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73</v>
      </c>
      <c r="AU121" s="18" t="s">
        <v>113</v>
      </c>
      <c r="BK121" s="202">
        <f>BK122+BK139</f>
        <v>0</v>
      </c>
    </row>
    <row r="122" s="12" customFormat="1" ht="25.92" customHeight="1">
      <c r="A122" s="12"/>
      <c r="B122" s="203"/>
      <c r="C122" s="204"/>
      <c r="D122" s="205" t="s">
        <v>73</v>
      </c>
      <c r="E122" s="206" t="s">
        <v>2237</v>
      </c>
      <c r="F122" s="206" t="s">
        <v>2237</v>
      </c>
      <c r="G122" s="204"/>
      <c r="H122" s="204"/>
      <c r="I122" s="207"/>
      <c r="J122" s="208">
        <f>BK122</f>
        <v>0</v>
      </c>
      <c r="K122" s="204"/>
      <c r="L122" s="209"/>
      <c r="M122" s="210"/>
      <c r="N122" s="211"/>
      <c r="O122" s="211"/>
      <c r="P122" s="212">
        <f>P123</f>
        <v>0</v>
      </c>
      <c r="Q122" s="211"/>
      <c r="R122" s="212">
        <f>R123</f>
        <v>0</v>
      </c>
      <c r="S122" s="211"/>
      <c r="T122" s="213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4" t="s">
        <v>182</v>
      </c>
      <c r="AT122" s="215" t="s">
        <v>73</v>
      </c>
      <c r="AU122" s="215" t="s">
        <v>74</v>
      </c>
      <c r="AY122" s="214" t="s">
        <v>148</v>
      </c>
      <c r="BK122" s="216">
        <f>BK123</f>
        <v>0</v>
      </c>
    </row>
    <row r="123" s="12" customFormat="1" ht="22.8" customHeight="1">
      <c r="A123" s="12"/>
      <c r="B123" s="203"/>
      <c r="C123" s="204"/>
      <c r="D123" s="205" t="s">
        <v>73</v>
      </c>
      <c r="E123" s="217" t="s">
        <v>2238</v>
      </c>
      <c r="F123" s="217" t="s">
        <v>2239</v>
      </c>
      <c r="G123" s="204"/>
      <c r="H123" s="204"/>
      <c r="I123" s="207"/>
      <c r="J123" s="218">
        <f>BK123</f>
        <v>0</v>
      </c>
      <c r="K123" s="204"/>
      <c r="L123" s="209"/>
      <c r="M123" s="210"/>
      <c r="N123" s="211"/>
      <c r="O123" s="211"/>
      <c r="P123" s="212">
        <f>P124+P125+P136</f>
        <v>0</v>
      </c>
      <c r="Q123" s="211"/>
      <c r="R123" s="212">
        <f>R124+R125+R136</f>
        <v>0</v>
      </c>
      <c r="S123" s="211"/>
      <c r="T123" s="213">
        <f>T124+T125+T136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4" t="s">
        <v>82</v>
      </c>
      <c r="AT123" s="215" t="s">
        <v>73</v>
      </c>
      <c r="AU123" s="215" t="s">
        <v>82</v>
      </c>
      <c r="AY123" s="214" t="s">
        <v>148</v>
      </c>
      <c r="BK123" s="216">
        <f>BK124+BK125+BK136</f>
        <v>0</v>
      </c>
    </row>
    <row r="124" s="2" customFormat="1" ht="49.05" customHeight="1">
      <c r="A124" s="39"/>
      <c r="B124" s="40"/>
      <c r="C124" s="219" t="s">
        <v>82</v>
      </c>
      <c r="D124" s="219" t="s">
        <v>151</v>
      </c>
      <c r="E124" s="220" t="s">
        <v>2240</v>
      </c>
      <c r="F124" s="221" t="s">
        <v>2241</v>
      </c>
      <c r="G124" s="222" t="s">
        <v>1655</v>
      </c>
      <c r="H124" s="223">
        <v>1</v>
      </c>
      <c r="I124" s="224"/>
      <c r="J124" s="225">
        <f>ROUND(I124*H124,2)</f>
        <v>0</v>
      </c>
      <c r="K124" s="221" t="s">
        <v>1</v>
      </c>
      <c r="L124" s="45"/>
      <c r="M124" s="226" t="s">
        <v>1</v>
      </c>
      <c r="N124" s="227" t="s">
        <v>39</v>
      </c>
      <c r="O124" s="92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0" t="s">
        <v>155</v>
      </c>
      <c r="AT124" s="230" t="s">
        <v>151</v>
      </c>
      <c r="AU124" s="230" t="s">
        <v>84</v>
      </c>
      <c r="AY124" s="18" t="s">
        <v>148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8" t="s">
        <v>82</v>
      </c>
      <c r="BK124" s="231">
        <f>ROUND(I124*H124,2)</f>
        <v>0</v>
      </c>
      <c r="BL124" s="18" t="s">
        <v>155</v>
      </c>
      <c r="BM124" s="230" t="s">
        <v>84</v>
      </c>
    </row>
    <row r="125" s="12" customFormat="1" ht="20.88" customHeight="1">
      <c r="A125" s="12"/>
      <c r="B125" s="203"/>
      <c r="C125" s="204"/>
      <c r="D125" s="205" t="s">
        <v>73</v>
      </c>
      <c r="E125" s="217" t="s">
        <v>2242</v>
      </c>
      <c r="F125" s="217" t="s">
        <v>2243</v>
      </c>
      <c r="G125" s="204"/>
      <c r="H125" s="204"/>
      <c r="I125" s="207"/>
      <c r="J125" s="218">
        <f>BK125</f>
        <v>0</v>
      </c>
      <c r="K125" s="204"/>
      <c r="L125" s="209"/>
      <c r="M125" s="210"/>
      <c r="N125" s="211"/>
      <c r="O125" s="211"/>
      <c r="P125" s="212">
        <f>SUM(P126:P135)</f>
        <v>0</v>
      </c>
      <c r="Q125" s="211"/>
      <c r="R125" s="212">
        <f>SUM(R126:R135)</f>
        <v>0</v>
      </c>
      <c r="S125" s="211"/>
      <c r="T125" s="213">
        <f>SUM(T126:T135)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82</v>
      </c>
      <c r="AT125" s="215" t="s">
        <v>73</v>
      </c>
      <c r="AU125" s="215" t="s">
        <v>84</v>
      </c>
      <c r="AY125" s="214" t="s">
        <v>148</v>
      </c>
      <c r="BK125" s="216">
        <f>SUM(BK126:BK135)</f>
        <v>0</v>
      </c>
    </row>
    <row r="126" s="2" customFormat="1" ht="37.8" customHeight="1">
      <c r="A126" s="39"/>
      <c r="B126" s="40"/>
      <c r="C126" s="219" t="s">
        <v>84</v>
      </c>
      <c r="D126" s="219" t="s">
        <v>151</v>
      </c>
      <c r="E126" s="220" t="s">
        <v>2244</v>
      </c>
      <c r="F126" s="221" t="s">
        <v>2245</v>
      </c>
      <c r="G126" s="222" t="s">
        <v>1655</v>
      </c>
      <c r="H126" s="223">
        <v>1</v>
      </c>
      <c r="I126" s="224"/>
      <c r="J126" s="225">
        <f>ROUND(I126*H126,2)</f>
        <v>0</v>
      </c>
      <c r="K126" s="221" t="s">
        <v>1</v>
      </c>
      <c r="L126" s="45"/>
      <c r="M126" s="226" t="s">
        <v>1</v>
      </c>
      <c r="N126" s="227" t="s">
        <v>39</v>
      </c>
      <c r="O126" s="92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0" t="s">
        <v>155</v>
      </c>
      <c r="AT126" s="230" t="s">
        <v>151</v>
      </c>
      <c r="AU126" s="230" t="s">
        <v>149</v>
      </c>
      <c r="AY126" s="18" t="s">
        <v>148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8" t="s">
        <v>82</v>
      </c>
      <c r="BK126" s="231">
        <f>ROUND(I126*H126,2)</f>
        <v>0</v>
      </c>
      <c r="BL126" s="18" t="s">
        <v>155</v>
      </c>
      <c r="BM126" s="230" t="s">
        <v>155</v>
      </c>
    </row>
    <row r="127" s="2" customFormat="1" ht="33" customHeight="1">
      <c r="A127" s="39"/>
      <c r="B127" s="40"/>
      <c r="C127" s="219" t="s">
        <v>149</v>
      </c>
      <c r="D127" s="219" t="s">
        <v>151</v>
      </c>
      <c r="E127" s="220" t="s">
        <v>2246</v>
      </c>
      <c r="F127" s="221" t="s">
        <v>2247</v>
      </c>
      <c r="G127" s="222" t="s">
        <v>1655</v>
      </c>
      <c r="H127" s="223">
        <v>1</v>
      </c>
      <c r="I127" s="224"/>
      <c r="J127" s="225">
        <f>ROUND(I127*H127,2)</f>
        <v>0</v>
      </c>
      <c r="K127" s="221" t="s">
        <v>1</v>
      </c>
      <c r="L127" s="45"/>
      <c r="M127" s="226" t="s">
        <v>1</v>
      </c>
      <c r="N127" s="227" t="s">
        <v>39</v>
      </c>
      <c r="O127" s="92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0" t="s">
        <v>155</v>
      </c>
      <c r="AT127" s="230" t="s">
        <v>151</v>
      </c>
      <c r="AU127" s="230" t="s">
        <v>149</v>
      </c>
      <c r="AY127" s="18" t="s">
        <v>148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8" t="s">
        <v>82</v>
      </c>
      <c r="BK127" s="231">
        <f>ROUND(I127*H127,2)</f>
        <v>0</v>
      </c>
      <c r="BL127" s="18" t="s">
        <v>155</v>
      </c>
      <c r="BM127" s="230" t="s">
        <v>169</v>
      </c>
    </row>
    <row r="128" s="2" customFormat="1" ht="49.05" customHeight="1">
      <c r="A128" s="39"/>
      <c r="B128" s="40"/>
      <c r="C128" s="219" t="s">
        <v>155</v>
      </c>
      <c r="D128" s="219" t="s">
        <v>151</v>
      </c>
      <c r="E128" s="220" t="s">
        <v>2248</v>
      </c>
      <c r="F128" s="221" t="s">
        <v>2249</v>
      </c>
      <c r="G128" s="222" t="s">
        <v>1655</v>
      </c>
      <c r="H128" s="223">
        <v>1</v>
      </c>
      <c r="I128" s="224"/>
      <c r="J128" s="225">
        <f>ROUND(I128*H128,2)</f>
        <v>0</v>
      </c>
      <c r="K128" s="221" t="s">
        <v>1</v>
      </c>
      <c r="L128" s="45"/>
      <c r="M128" s="226" t="s">
        <v>1</v>
      </c>
      <c r="N128" s="227" t="s">
        <v>39</v>
      </c>
      <c r="O128" s="92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0" t="s">
        <v>155</v>
      </c>
      <c r="AT128" s="230" t="s">
        <v>151</v>
      </c>
      <c r="AU128" s="230" t="s">
        <v>149</v>
      </c>
      <c r="AY128" s="18" t="s">
        <v>148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8" t="s">
        <v>82</v>
      </c>
      <c r="BK128" s="231">
        <f>ROUND(I128*H128,2)</f>
        <v>0</v>
      </c>
      <c r="BL128" s="18" t="s">
        <v>155</v>
      </c>
      <c r="BM128" s="230" t="s">
        <v>174</v>
      </c>
    </row>
    <row r="129" s="2" customFormat="1" ht="66.75" customHeight="1">
      <c r="A129" s="39"/>
      <c r="B129" s="40"/>
      <c r="C129" s="219" t="s">
        <v>182</v>
      </c>
      <c r="D129" s="219" t="s">
        <v>151</v>
      </c>
      <c r="E129" s="220" t="s">
        <v>2250</v>
      </c>
      <c r="F129" s="221" t="s">
        <v>2251</v>
      </c>
      <c r="G129" s="222" t="s">
        <v>1655</v>
      </c>
      <c r="H129" s="223">
        <v>4</v>
      </c>
      <c r="I129" s="224"/>
      <c r="J129" s="225">
        <f>ROUND(I129*H129,2)</f>
        <v>0</v>
      </c>
      <c r="K129" s="221" t="s">
        <v>1</v>
      </c>
      <c r="L129" s="45"/>
      <c r="M129" s="226" t="s">
        <v>1</v>
      </c>
      <c r="N129" s="227" t="s">
        <v>39</v>
      </c>
      <c r="O129" s="92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0" t="s">
        <v>155</v>
      </c>
      <c r="AT129" s="230" t="s">
        <v>151</v>
      </c>
      <c r="AU129" s="230" t="s">
        <v>149</v>
      </c>
      <c r="AY129" s="18" t="s">
        <v>148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8" t="s">
        <v>82</v>
      </c>
      <c r="BK129" s="231">
        <f>ROUND(I129*H129,2)</f>
        <v>0</v>
      </c>
      <c r="BL129" s="18" t="s">
        <v>155</v>
      </c>
      <c r="BM129" s="230" t="s">
        <v>186</v>
      </c>
    </row>
    <row r="130" s="13" customFormat="1">
      <c r="A130" s="13"/>
      <c r="B130" s="232"/>
      <c r="C130" s="233"/>
      <c r="D130" s="234" t="s">
        <v>156</v>
      </c>
      <c r="E130" s="235" t="s">
        <v>1</v>
      </c>
      <c r="F130" s="236" t="s">
        <v>2252</v>
      </c>
      <c r="G130" s="233"/>
      <c r="H130" s="235" t="s">
        <v>1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156</v>
      </c>
      <c r="AU130" s="242" t="s">
        <v>149</v>
      </c>
      <c r="AV130" s="13" t="s">
        <v>82</v>
      </c>
      <c r="AW130" s="13" t="s">
        <v>30</v>
      </c>
      <c r="AX130" s="13" t="s">
        <v>74</v>
      </c>
      <c r="AY130" s="242" t="s">
        <v>148</v>
      </c>
    </row>
    <row r="131" s="14" customFormat="1">
      <c r="A131" s="14"/>
      <c r="B131" s="243"/>
      <c r="C131" s="244"/>
      <c r="D131" s="234" t="s">
        <v>156</v>
      </c>
      <c r="E131" s="245" t="s">
        <v>1</v>
      </c>
      <c r="F131" s="246" t="s">
        <v>2253</v>
      </c>
      <c r="G131" s="244"/>
      <c r="H131" s="247">
        <v>1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156</v>
      </c>
      <c r="AU131" s="253" t="s">
        <v>149</v>
      </c>
      <c r="AV131" s="14" t="s">
        <v>84</v>
      </c>
      <c r="AW131" s="14" t="s">
        <v>30</v>
      </c>
      <c r="AX131" s="14" t="s">
        <v>74</v>
      </c>
      <c r="AY131" s="253" t="s">
        <v>148</v>
      </c>
    </row>
    <row r="132" s="13" customFormat="1">
      <c r="A132" s="13"/>
      <c r="B132" s="232"/>
      <c r="C132" s="233"/>
      <c r="D132" s="234" t="s">
        <v>156</v>
      </c>
      <c r="E132" s="235" t="s">
        <v>1</v>
      </c>
      <c r="F132" s="236" t="s">
        <v>2254</v>
      </c>
      <c r="G132" s="233"/>
      <c r="H132" s="235" t="s">
        <v>1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156</v>
      </c>
      <c r="AU132" s="242" t="s">
        <v>149</v>
      </c>
      <c r="AV132" s="13" t="s">
        <v>82</v>
      </c>
      <c r="AW132" s="13" t="s">
        <v>30</v>
      </c>
      <c r="AX132" s="13" t="s">
        <v>74</v>
      </c>
      <c r="AY132" s="242" t="s">
        <v>148</v>
      </c>
    </row>
    <row r="133" s="14" customFormat="1">
      <c r="A133" s="14"/>
      <c r="B133" s="243"/>
      <c r="C133" s="244"/>
      <c r="D133" s="234" t="s">
        <v>156</v>
      </c>
      <c r="E133" s="245" t="s">
        <v>1</v>
      </c>
      <c r="F133" s="246" t="s">
        <v>2255</v>
      </c>
      <c r="G133" s="244"/>
      <c r="H133" s="247">
        <v>2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156</v>
      </c>
      <c r="AU133" s="253" t="s">
        <v>149</v>
      </c>
      <c r="AV133" s="14" t="s">
        <v>84</v>
      </c>
      <c r="AW133" s="14" t="s">
        <v>30</v>
      </c>
      <c r="AX133" s="14" t="s">
        <v>74</v>
      </c>
      <c r="AY133" s="253" t="s">
        <v>148</v>
      </c>
    </row>
    <row r="134" s="14" customFormat="1">
      <c r="A134" s="14"/>
      <c r="B134" s="243"/>
      <c r="C134" s="244"/>
      <c r="D134" s="234" t="s">
        <v>156</v>
      </c>
      <c r="E134" s="245" t="s">
        <v>1</v>
      </c>
      <c r="F134" s="246" t="s">
        <v>2256</v>
      </c>
      <c r="G134" s="244"/>
      <c r="H134" s="247">
        <v>1</v>
      </c>
      <c r="I134" s="248"/>
      <c r="J134" s="244"/>
      <c r="K134" s="244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156</v>
      </c>
      <c r="AU134" s="253" t="s">
        <v>149</v>
      </c>
      <c r="AV134" s="14" t="s">
        <v>84</v>
      </c>
      <c r="AW134" s="14" t="s">
        <v>30</v>
      </c>
      <c r="AX134" s="14" t="s">
        <v>74</v>
      </c>
      <c r="AY134" s="253" t="s">
        <v>148</v>
      </c>
    </row>
    <row r="135" s="15" customFormat="1">
      <c r="A135" s="15"/>
      <c r="B135" s="254"/>
      <c r="C135" s="255"/>
      <c r="D135" s="234" t="s">
        <v>156</v>
      </c>
      <c r="E135" s="256" t="s">
        <v>1</v>
      </c>
      <c r="F135" s="257" t="s">
        <v>162</v>
      </c>
      <c r="G135" s="255"/>
      <c r="H135" s="258">
        <v>4</v>
      </c>
      <c r="I135" s="259"/>
      <c r="J135" s="255"/>
      <c r="K135" s="255"/>
      <c r="L135" s="260"/>
      <c r="M135" s="261"/>
      <c r="N135" s="262"/>
      <c r="O135" s="262"/>
      <c r="P135" s="262"/>
      <c r="Q135" s="262"/>
      <c r="R135" s="262"/>
      <c r="S135" s="262"/>
      <c r="T135" s="263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4" t="s">
        <v>156</v>
      </c>
      <c r="AU135" s="264" t="s">
        <v>149</v>
      </c>
      <c r="AV135" s="15" t="s">
        <v>155</v>
      </c>
      <c r="AW135" s="15" t="s">
        <v>30</v>
      </c>
      <c r="AX135" s="15" t="s">
        <v>82</v>
      </c>
      <c r="AY135" s="264" t="s">
        <v>148</v>
      </c>
    </row>
    <row r="136" s="12" customFormat="1" ht="20.88" customHeight="1">
      <c r="A136" s="12"/>
      <c r="B136" s="203"/>
      <c r="C136" s="204"/>
      <c r="D136" s="205" t="s">
        <v>73</v>
      </c>
      <c r="E136" s="217" t="s">
        <v>2257</v>
      </c>
      <c r="F136" s="217" t="s">
        <v>2258</v>
      </c>
      <c r="G136" s="204"/>
      <c r="H136" s="204"/>
      <c r="I136" s="207"/>
      <c r="J136" s="218">
        <f>BK136</f>
        <v>0</v>
      </c>
      <c r="K136" s="204"/>
      <c r="L136" s="209"/>
      <c r="M136" s="210"/>
      <c r="N136" s="211"/>
      <c r="O136" s="211"/>
      <c r="P136" s="212">
        <f>SUM(P137:P138)</f>
        <v>0</v>
      </c>
      <c r="Q136" s="211"/>
      <c r="R136" s="212">
        <f>SUM(R137:R138)</f>
        <v>0</v>
      </c>
      <c r="S136" s="211"/>
      <c r="T136" s="213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4" t="s">
        <v>182</v>
      </c>
      <c r="AT136" s="215" t="s">
        <v>73</v>
      </c>
      <c r="AU136" s="215" t="s">
        <v>84</v>
      </c>
      <c r="AY136" s="214" t="s">
        <v>148</v>
      </c>
      <c r="BK136" s="216">
        <f>SUM(BK137:BK138)</f>
        <v>0</v>
      </c>
    </row>
    <row r="137" s="2" customFormat="1" ht="16.5" customHeight="1">
      <c r="A137" s="39"/>
      <c r="B137" s="40"/>
      <c r="C137" s="219" t="s">
        <v>169</v>
      </c>
      <c r="D137" s="219" t="s">
        <v>151</v>
      </c>
      <c r="E137" s="220" t="s">
        <v>2259</v>
      </c>
      <c r="F137" s="221" t="s">
        <v>2260</v>
      </c>
      <c r="G137" s="222" t="s">
        <v>2261</v>
      </c>
      <c r="H137" s="223">
        <v>1</v>
      </c>
      <c r="I137" s="224"/>
      <c r="J137" s="225">
        <f>ROUND(I137*H137,2)</f>
        <v>0</v>
      </c>
      <c r="K137" s="221" t="s">
        <v>33</v>
      </c>
      <c r="L137" s="45"/>
      <c r="M137" s="226" t="s">
        <v>1</v>
      </c>
      <c r="N137" s="227" t="s">
        <v>39</v>
      </c>
      <c r="O137" s="92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0" t="s">
        <v>2262</v>
      </c>
      <c r="AT137" s="230" t="s">
        <v>151</v>
      </c>
      <c r="AU137" s="230" t="s">
        <v>149</v>
      </c>
      <c r="AY137" s="18" t="s">
        <v>148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8" t="s">
        <v>82</v>
      </c>
      <c r="BK137" s="231">
        <f>ROUND(I137*H137,2)</f>
        <v>0</v>
      </c>
      <c r="BL137" s="18" t="s">
        <v>2262</v>
      </c>
      <c r="BM137" s="230" t="s">
        <v>2263</v>
      </c>
    </row>
    <row r="138" s="14" customFormat="1">
      <c r="A138" s="14"/>
      <c r="B138" s="243"/>
      <c r="C138" s="244"/>
      <c r="D138" s="234" t="s">
        <v>156</v>
      </c>
      <c r="E138" s="245" t="s">
        <v>1</v>
      </c>
      <c r="F138" s="246" t="s">
        <v>2264</v>
      </c>
      <c r="G138" s="244"/>
      <c r="H138" s="247">
        <v>1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3" t="s">
        <v>156</v>
      </c>
      <c r="AU138" s="253" t="s">
        <v>149</v>
      </c>
      <c r="AV138" s="14" t="s">
        <v>84</v>
      </c>
      <c r="AW138" s="14" t="s">
        <v>30</v>
      </c>
      <c r="AX138" s="14" t="s">
        <v>82</v>
      </c>
      <c r="AY138" s="253" t="s">
        <v>148</v>
      </c>
    </row>
    <row r="139" s="12" customFormat="1" ht="25.92" customHeight="1">
      <c r="A139" s="12"/>
      <c r="B139" s="203"/>
      <c r="C139" s="204"/>
      <c r="D139" s="205" t="s">
        <v>73</v>
      </c>
      <c r="E139" s="206" t="s">
        <v>2265</v>
      </c>
      <c r="F139" s="206" t="s">
        <v>2266</v>
      </c>
      <c r="G139" s="204"/>
      <c r="H139" s="204"/>
      <c r="I139" s="207"/>
      <c r="J139" s="208">
        <f>BK139</f>
        <v>0</v>
      </c>
      <c r="K139" s="204"/>
      <c r="L139" s="209"/>
      <c r="M139" s="210"/>
      <c r="N139" s="211"/>
      <c r="O139" s="211"/>
      <c r="P139" s="212">
        <f>SUM(P140:P141)</f>
        <v>0</v>
      </c>
      <c r="Q139" s="211"/>
      <c r="R139" s="212">
        <f>SUM(R140:R141)</f>
        <v>0</v>
      </c>
      <c r="S139" s="211"/>
      <c r="T139" s="213">
        <f>SUM(T140:T141)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4" t="s">
        <v>155</v>
      </c>
      <c r="AT139" s="215" t="s">
        <v>73</v>
      </c>
      <c r="AU139" s="215" t="s">
        <v>74</v>
      </c>
      <c r="AY139" s="214" t="s">
        <v>148</v>
      </c>
      <c r="BK139" s="216">
        <f>SUM(BK140:BK141)</f>
        <v>0</v>
      </c>
    </row>
    <row r="140" s="2" customFormat="1" ht="33" customHeight="1">
      <c r="A140" s="39"/>
      <c r="B140" s="40"/>
      <c r="C140" s="219" t="s">
        <v>198</v>
      </c>
      <c r="D140" s="219" t="s">
        <v>151</v>
      </c>
      <c r="E140" s="220" t="s">
        <v>2267</v>
      </c>
      <c r="F140" s="221" t="s">
        <v>2268</v>
      </c>
      <c r="G140" s="222" t="s">
        <v>513</v>
      </c>
      <c r="H140" s="223">
        <v>60</v>
      </c>
      <c r="I140" s="224"/>
      <c r="J140" s="225">
        <f>ROUND(I140*H140,2)</f>
        <v>0</v>
      </c>
      <c r="K140" s="221" t="s">
        <v>1</v>
      </c>
      <c r="L140" s="45"/>
      <c r="M140" s="226" t="s">
        <v>1</v>
      </c>
      <c r="N140" s="227" t="s">
        <v>39</v>
      </c>
      <c r="O140" s="92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0" t="s">
        <v>2269</v>
      </c>
      <c r="AT140" s="230" t="s">
        <v>151</v>
      </c>
      <c r="AU140" s="230" t="s">
        <v>82</v>
      </c>
      <c r="AY140" s="18" t="s">
        <v>148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8" t="s">
        <v>82</v>
      </c>
      <c r="BK140" s="231">
        <f>ROUND(I140*H140,2)</f>
        <v>0</v>
      </c>
      <c r="BL140" s="18" t="s">
        <v>2269</v>
      </c>
      <c r="BM140" s="230" t="s">
        <v>193</v>
      </c>
    </row>
    <row r="141" s="2" customFormat="1" ht="33" customHeight="1">
      <c r="A141" s="39"/>
      <c r="B141" s="40"/>
      <c r="C141" s="219" t="s">
        <v>174</v>
      </c>
      <c r="D141" s="219" t="s">
        <v>151</v>
      </c>
      <c r="E141" s="220" t="s">
        <v>2270</v>
      </c>
      <c r="F141" s="221" t="s">
        <v>2271</v>
      </c>
      <c r="G141" s="222" t="s">
        <v>513</v>
      </c>
      <c r="H141" s="223">
        <v>40</v>
      </c>
      <c r="I141" s="224"/>
      <c r="J141" s="225">
        <f>ROUND(I141*H141,2)</f>
        <v>0</v>
      </c>
      <c r="K141" s="221" t="s">
        <v>1</v>
      </c>
      <c r="L141" s="45"/>
      <c r="M141" s="290" t="s">
        <v>1</v>
      </c>
      <c r="N141" s="291" t="s">
        <v>39</v>
      </c>
      <c r="O141" s="292"/>
      <c r="P141" s="293">
        <f>O141*H141</f>
        <v>0</v>
      </c>
      <c r="Q141" s="293">
        <v>0</v>
      </c>
      <c r="R141" s="293">
        <f>Q141*H141</f>
        <v>0</v>
      </c>
      <c r="S141" s="293">
        <v>0</v>
      </c>
      <c r="T141" s="294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0" t="s">
        <v>2269</v>
      </c>
      <c r="AT141" s="230" t="s">
        <v>151</v>
      </c>
      <c r="AU141" s="230" t="s">
        <v>82</v>
      </c>
      <c r="AY141" s="18" t="s">
        <v>148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8" t="s">
        <v>82</v>
      </c>
      <c r="BK141" s="231">
        <f>ROUND(I141*H141,2)</f>
        <v>0</v>
      </c>
      <c r="BL141" s="18" t="s">
        <v>2269</v>
      </c>
      <c r="BM141" s="230" t="s">
        <v>207</v>
      </c>
    </row>
    <row r="142" s="2" customFormat="1" ht="6.96" customHeight="1">
      <c r="A142" s="39"/>
      <c r="B142" s="67"/>
      <c r="C142" s="68"/>
      <c r="D142" s="68"/>
      <c r="E142" s="68"/>
      <c r="F142" s="68"/>
      <c r="G142" s="68"/>
      <c r="H142" s="68"/>
      <c r="I142" s="68"/>
      <c r="J142" s="68"/>
      <c r="K142" s="68"/>
      <c r="L142" s="45"/>
      <c r="M142" s="39"/>
      <c r="O142" s="39"/>
      <c r="P142" s="39"/>
      <c r="Q142" s="39"/>
      <c r="R142" s="39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</sheetData>
  <sheetProtection sheet="1" autoFilter="0" formatColumns="0" formatRows="0" objects="1" scenarios="1" spinCount="100000" saltValue="AhibsnXsIXjy9DVg33EsB2fS9jPpvBoy2XSx64RQrMqXDoDrcn7Koe9xXVWo4+W1uRmOU+zGH2M3N3yKDZgrXg==" hashValue="0tFAqJk43oFSbrwr5fG7rakpfVFSiPSYyRd0A82eEjOX73N3+zcAK5Uu4KmkHZ+5WcUKTwOIlDr51Ela0NtSmA==" algorithmName="SHA-512" password="CC35"/>
  <autoFilter ref="C120:K14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Křemínský Petr, Ing.</dc:creator>
  <cp:lastModifiedBy>Křemínský Petr, Ing.</cp:lastModifiedBy>
  <dcterms:created xsi:type="dcterms:W3CDTF">2023-04-03T08:28:24Z</dcterms:created>
  <dcterms:modified xsi:type="dcterms:W3CDTF">2023-04-03T08:28:37Z</dcterms:modified>
</cp:coreProperties>
</file>